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3\Звіти 2021\"/>
    </mc:Choice>
  </mc:AlternateContent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G4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6" i="15"/>
  <c r="J46" i="15"/>
  <c r="D3" i="22"/>
  <c r="I46" i="15"/>
  <c r="K45" i="15"/>
  <c r="J45" i="15"/>
  <c r="D7" i="22"/>
  <c r="I45" i="15"/>
  <c r="H45" i="15"/>
  <c r="H46" i="15"/>
  <c r="D9" i="22"/>
  <c r="G45" i="15"/>
  <c r="F45" i="15"/>
  <c r="E45" i="15"/>
  <c r="L45" i="15"/>
  <c r="F46" i="15"/>
  <c r="E46" i="15"/>
  <c r="D10" i="22"/>
  <c r="D8" i="22"/>
  <c r="L46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<sst xmlns="http://schemas.openxmlformats.org/spreadsheetml/2006/main" count="295" uniqueCount="221">
  <si>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</si>
  <si>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</si>
  <si>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</si>
  <si>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</si>
  <si>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</si>
  <si>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</si>
  <si>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</si>
  <si>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</si>
  <si>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</si>
  <si>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</si>
  <si>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</si>
  <si>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</si>
  <si>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</si>
  <si>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</si>
  <si>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</si>
  <si>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</si>
  <si>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</si>
  <si>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</si>
  <si>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</si>
  <si>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</si>
  <si>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</si>
  <si>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</si>
  <si>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</si>
  <si>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</si>
  <si>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</si>
  <si>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</si>
  <si>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</si>
  <si>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</si>
  <si>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</si>
  <si>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</si>
  <si>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</si>
  <si>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</si>
  <si>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</si>
  <si>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</si>
  <si>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</si>
  <si>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</si>
  <si>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</si>
  <si>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</si>
  <si>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</si>
  <si>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</si>
  <si>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</si>
  <si>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</si>
  <si>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</si>
  <si>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</si>
  <si>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</si>
  <si>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</si>
  <si>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</si>
  <si>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</si>
  <si>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</si>
  <si>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</si>
  <si>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</si>
  <si>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</si>
  <si>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</si>
  <si>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</si>
  <si>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</si>
  <si>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</si>
  <si>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</si>
  <si>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</si>
  <si>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</si>
  <si>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</si>
  <si>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</si>
  <si>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</si>
  <si>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</si>
  <si>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</si>
  <si>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</si>
  <si>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</si>
  <si>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</si>
  <si>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</si>
  <si>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</si>
  <si>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</si>
  <si>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</si>
  <si>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</si>
  <si>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</si>
  <si>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</si>
  <si>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</si>
  <si>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</si>
  <si>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</si>
  <si>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</si>
  <si>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</si>
  <si>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</si>
  <si>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</si>
  <si>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</si>
  <si>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</si>
  <si>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</si>
  <si>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</si>
  <si>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</si>
  <si>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</si>
  <si>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</si>
  <si>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</si>
  <si>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</si>
  <si>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</si>
  <si>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</si>
  <si>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</si>
  <si>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</si>
  <si>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</si>
  <si>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</si>
  <si>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</si>
  <si>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</si>
  <si>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</si>
  <si>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</si>
  <si>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</si>
  <si>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</si>
  <si>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</si>
  <si>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</si>
  <si>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</si>
  <si>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</si>
  <si>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</si>
  <si>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</si>
  <si>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</si>
  <si>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</si>
  <si>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</si>
  <si>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</si>
  <si>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</si>
  <si>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</si>
  <si>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</si>
  <si>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</si>
  <si>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</si>
  <si>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</si>
  <si>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</si>
  <si>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</si>
  <si>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</si>
  <si>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</si>
  <si>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</si>
  <si>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</si>
  <si>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</si>
  <si>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</si>
  <si>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</si>
  <si>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</si>
  <si>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</si>
  <si>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</si>
  <si>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</si>
  <si>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</si>
  <si>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</si>
  <si>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</si>
  <si>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</si>
  <si>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</si>
  <si>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</si>
  <si>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</si>
  <si>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</si>
  <si>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</si>
  <si>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</si>
  <si>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</si>
  <si>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</si>
  <si>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</si>
  <si>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</si>
  <si>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</si>
  <si>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</si>
  <si>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</si>
  <si>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</si>
  <si>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</si>
  <si>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</si>
  <si>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</si>
  <si>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</si>
  <si>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</si>
  <si>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</si>
  <si>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</si>
  <si>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</si>
  <si>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</si>
  <si>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</si>
  <si>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</si>
  <si>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</si>
  <si>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</si>
  <si>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</si>
  <si>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</si>
  <si>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</si>
  <si>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</si>
  <si>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</si>
  <si>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</si>
  <si>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</si>
  <si>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</si>
  <si>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</si>
  <si>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</si>
  <si>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</si>
  <si>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</si>
  <si>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</si>
  <si>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</si>
  <si>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</si>
  <si>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</si>
  <si>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</si>
  <si>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</si>
  <si>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</si>
  <si>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</si>
  <si>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</si>
  <si>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</si>
  <si>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</si>
  <si>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</si>
  <si>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</si>
  <si>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</si>
  <si>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</si>
  <si>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</si>
  <si>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</si>
  <si>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</si>
  <si>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</si>
  <si>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</si>
  <si>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</si>
  <si>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</si>
  <si>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</si>
  <si>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</si>
  <si>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</si>
  <si>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</si>
  <si>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</si>
  <si>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</si>
  <si>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</si>
  <si>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</si>
  <si>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</si>
  <si>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</si>
  <si>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</si>
  <si>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</si>
  <si>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</si>
  <si>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</si>
  <si>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</si>
  <si>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</si>
  <si>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Іллінецький районний суд Вінницької області</t>
  </si>
  <si>
    <t>22700.м. Іллінці.вул. Європейська 28</t>
  </si>
  <si>
    <t>Доручення судів України / іноземних судів</t>
  </si>
  <si>
    <t xml:space="preserve">Розглянуто справ судом присяжних </t>
  </si>
  <si>
    <t>О.В. САМОФАЛ</t>
  </si>
  <si>
    <t>Л.В. БОЛОТОВА</t>
  </si>
  <si>
    <t>(04345) 2-14-38</t>
  </si>
  <si>
    <t>inbox@il.vn.court.gov.ua</t>
  </si>
  <si>
    <t>14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</si>
</sst>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&amp;C&amp;L6C29A405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199</v>
      </c>
      <c r="F6" s="103">
        <v>108</v>
      </c>
      <c r="G6" s="103">
        <v>2</v>
      </c>
      <c r="H6" s="103">
        <v>101</v>
      </c>
      <c r="I6" s="121" t="s">
        <v>210</v>
      </c>
      <c r="J6" s="103">
        <v>98</v>
      </c>
      <c r="K6" s="84">
        <v>30</v>
      </c>
      <c r="L6" s="91">
        <f t="shared" ref="L6:L46" si="0">E6-F6</f>
        <v>91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16</v>
      </c>
      <c r="F7" s="103">
        <v>15</v>
      </c>
      <c r="G7" s="103"/>
      <c r="H7" s="103">
        <v>16</v>
      </c>
      <c r="I7" s="103">
        <v>6</v>
      </c>
      <c r="J7" s="103"/>
      <c r="K7" s="84"/>
      <c r="L7" s="91">
        <f t="shared" si="0"/>
        <v>1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59</v>
      </c>
      <c r="F9" s="103">
        <v>56</v>
      </c>
      <c r="G9" s="103">
        <v>1</v>
      </c>
      <c r="H9" s="85">
        <v>53</v>
      </c>
      <c r="I9" s="103">
        <v>42</v>
      </c>
      <c r="J9" s="103">
        <v>6</v>
      </c>
      <c r="K9" s="84"/>
      <c r="L9" s="91">
        <f t="shared" si="0"/>
        <v>3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11</v>
      </c>
      <c r="F12" s="103">
        <v>11</v>
      </c>
      <c r="G12" s="103"/>
      <c r="H12" s="103">
        <v>10</v>
      </c>
      <c r="I12" s="103">
        <v>8</v>
      </c>
      <c r="J12" s="103">
        <v>1</v>
      </c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3</v>
      </c>
      <c r="F13" s="103"/>
      <c r="G13" s="103"/>
      <c r="H13" s="103">
        <v>2</v>
      </c>
      <c r="I13" s="103"/>
      <c r="J13" s="103">
        <v>1</v>
      </c>
      <c r="K13" s="84">
        <v>1</v>
      </c>
      <c r="L13" s="91">
        <f t="shared" si="0"/>
        <v>3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56</v>
      </c>
      <c r="F14" s="106">
        <v>55</v>
      </c>
      <c r="G14" s="106"/>
      <c r="H14" s="106">
        <v>56</v>
      </c>
      <c r="I14" s="106">
        <v>42</v>
      </c>
      <c r="J14" s="106"/>
      <c r="K14" s="94"/>
      <c r="L14" s="91">
        <f t="shared" si="0"/>
        <v>1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345</v>
      </c>
      <c r="F16" s="84">
        <f t="shared" si="1"/>
        <v>246</v>
      </c>
      <c r="G16" s="84">
        <f t="shared" si="1"/>
        <v>3</v>
      </c>
      <c r="H16" s="84">
        <f t="shared" si="1"/>
        <v>239</v>
      </c>
      <c r="I16" s="84">
        <f t="shared" si="1"/>
        <v>99</v>
      </c>
      <c r="J16" s="84">
        <f t="shared" si="1"/>
        <v>106</v>
      </c>
      <c r="K16" s="84">
        <f t="shared" si="1"/>
        <v>31</v>
      </c>
      <c r="L16" s="91">
        <f t="shared" si="0"/>
        <v>99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11</v>
      </c>
      <c r="F17" s="84">
        <v>11</v>
      </c>
      <c r="G17" s="84"/>
      <c r="H17" s="84">
        <v>11</v>
      </c>
      <c r="I17" s="84">
        <v>9</v>
      </c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11</v>
      </c>
      <c r="F18" s="84">
        <v>9</v>
      </c>
      <c r="G18" s="84"/>
      <c r="H18" s="84">
        <v>6</v>
      </c>
      <c r="I18" s="84">
        <v>4</v>
      </c>
      <c r="J18" s="84">
        <v>5</v>
      </c>
      <c r="K18" s="84"/>
      <c r="L18" s="91">
        <f t="shared" si="0"/>
        <v>2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13</v>
      </c>
      <c r="F25" s="94">
        <v>11</v>
      </c>
      <c r="G25" s="94"/>
      <c r="H25" s="94">
        <v>8</v>
      </c>
      <c r="I25" s="94">
        <v>4</v>
      </c>
      <c r="J25" s="94">
        <v>5</v>
      </c>
      <c r="K25" s="94"/>
      <c r="L25" s="91">
        <f t="shared" si="0"/>
        <v>2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188</v>
      </c>
      <c r="F26" s="84">
        <v>187</v>
      </c>
      <c r="G26" s="84"/>
      <c r="H26" s="84">
        <v>188</v>
      </c>
      <c r="I26" s="84">
        <v>179</v>
      </c>
      <c r="J26" s="84"/>
      <c r="K26" s="84"/>
      <c r="L26" s="91">
        <f t="shared" si="0"/>
        <v>1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408</v>
      </c>
      <c r="F28" s="84">
        <v>408</v>
      </c>
      <c r="G28" s="84"/>
      <c r="H28" s="84">
        <v>407</v>
      </c>
      <c r="I28" s="84">
        <v>393</v>
      </c>
      <c r="J28" s="84">
        <v>1</v>
      </c>
      <c r="K28" s="84"/>
      <c r="L28" s="91">
        <f t="shared" si="0"/>
        <v>0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616</v>
      </c>
      <c r="F29" s="84">
        <v>400</v>
      </c>
      <c r="G29" s="84">
        <v>3</v>
      </c>
      <c r="H29" s="84">
        <v>438</v>
      </c>
      <c r="I29" s="84">
        <v>353</v>
      </c>
      <c r="J29" s="84">
        <v>178</v>
      </c>
      <c r="K29" s="84">
        <v>48</v>
      </c>
      <c r="L29" s="91">
        <f t="shared" si="0"/>
        <v>216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53</v>
      </c>
      <c r="F30" s="84">
        <v>53</v>
      </c>
      <c r="G30" s="84"/>
      <c r="H30" s="84">
        <v>52</v>
      </c>
      <c r="I30" s="84">
        <v>52</v>
      </c>
      <c r="J30" s="84">
        <v>1</v>
      </c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67</v>
      </c>
      <c r="F31" s="84">
        <v>56</v>
      </c>
      <c r="G31" s="84">
        <v>4</v>
      </c>
      <c r="H31" s="84">
        <v>55</v>
      </c>
      <c r="I31" s="84">
        <v>49</v>
      </c>
      <c r="J31" s="84">
        <v>12</v>
      </c>
      <c r="K31" s="84"/>
      <c r="L31" s="91">
        <f t="shared" si="0"/>
        <v>11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6</v>
      </c>
      <c r="F32" s="84">
        <v>5</v>
      </c>
      <c r="G32" s="84"/>
      <c r="H32" s="84">
        <v>5</v>
      </c>
      <c r="I32" s="84">
        <v>3</v>
      </c>
      <c r="J32" s="84">
        <v>1</v>
      </c>
      <c r="K32" s="84"/>
      <c r="L32" s="91">
        <f t="shared" si="0"/>
        <v>1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35</v>
      </c>
      <c r="F37" s="84">
        <v>31</v>
      </c>
      <c r="G37" s="84"/>
      <c r="H37" s="84">
        <v>31</v>
      </c>
      <c r="I37" s="84">
        <v>25</v>
      </c>
      <c r="J37" s="84">
        <v>4</v>
      </c>
      <c r="K37" s="84"/>
      <c r="L37" s="91">
        <f t="shared" si="0"/>
        <v>4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934</v>
      </c>
      <c r="F40" s="94">
        <v>701</v>
      </c>
      <c r="G40" s="94">
        <v>7</v>
      </c>
      <c r="H40" s="94">
        <v>735</v>
      </c>
      <c r="I40" s="94">
        <v>611</v>
      </c>
      <c r="J40" s="94">
        <v>199</v>
      </c>
      <c r="K40" s="94">
        <v>48</v>
      </c>
      <c r="L40" s="91">
        <f t="shared" si="0"/>
        <v>233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587</v>
      </c>
      <c r="F41" s="84">
        <v>555</v>
      </c>
      <c r="G41" s="84"/>
      <c r="H41" s="84">
        <v>515</v>
      </c>
      <c r="I41" s="121" t="s">
        <v>210</v>
      </c>
      <c r="J41" s="84">
        <v>72</v>
      </c>
      <c r="K41" s="84"/>
      <c r="L41" s="91">
        <f t="shared" si="0"/>
        <v>32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1</v>
      </c>
      <c r="I42" s="121" t="s">
        <v>210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/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5</v>
      </c>
      <c r="F44" s="84">
        <v>5</v>
      </c>
      <c r="G44" s="84"/>
      <c r="H44" s="84">
        <v>5</v>
      </c>
      <c r="I44" s="84">
        <v>2</v>
      </c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594</v>
      </c>
      <c r="F45" s="84">
        <f t="shared" ref="F45:K45" si="2">F41+F43+F44</f>
        <v>562</v>
      </c>
      <c r="G45" s="84">
        <f t="shared" si="2"/>
        <v>0</v>
      </c>
      <c r="H45" s="84">
        <f t="shared" si="2"/>
        <v>522</v>
      </c>
      <c r="I45" s="84">
        <f>I43+I44</f>
        <v>2</v>
      </c>
      <c r="J45" s="84">
        <f t="shared" si="2"/>
        <v>72</v>
      </c>
      <c r="K45" s="84">
        <f t="shared" si="2"/>
        <v>0</v>
      </c>
      <c r="L45" s="91">
        <f t="shared" si="0"/>
        <v>32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1886</v>
      </c>
      <c r="F46" s="84">
        <f t="shared" si="3"/>
        <v>1520</v>
      </c>
      <c r="G46" s="84">
        <f t="shared" si="3"/>
        <v>10</v>
      </c>
      <c r="H46" s="84">
        <f t="shared" si="3"/>
        <v>1504</v>
      </c>
      <c r="I46" s="84">
        <f t="shared" si="3"/>
        <v>716</v>
      </c>
      <c r="J46" s="84">
        <f t="shared" si="3"/>
        <v>382</v>
      </c>
      <c r="K46" s="84">
        <f t="shared" si="3"/>
        <v>79</v>
      </c>
      <c r="L46" s="91">
        <f t="shared" si="0"/>
        <v>366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&amp;R2&amp;C&amp;R2&amp;L6C29A405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7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92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20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14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17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15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45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5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9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26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7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193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8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70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29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29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19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&amp;R3&amp;C&amp;R3&amp;L6C29A405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103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66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20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3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11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9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167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8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11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13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92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248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232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592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342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11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19483177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3149684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8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57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46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1213</v>
      </c>
      <c r="F58" s="109">
        <f>F59+F62+F63+F64</f>
        <v>224</v>
      </c>
      <c r="G58" s="109">
        <f>G59+G62+G63+G64</f>
        <v>43</v>
      </c>
      <c r="H58" s="109">
        <f>H59+H62+H63+H64</f>
        <v>15</v>
      </c>
      <c r="I58" s="109">
        <f>I59+I62+I63+I64</f>
        <v>9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170</v>
      </c>
      <c r="F59" s="94">
        <v>42</v>
      </c>
      <c r="G59" s="94">
        <v>10</v>
      </c>
      <c r="H59" s="94">
        <v>10</v>
      </c>
      <c r="I59" s="94">
        <v>7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49</v>
      </c>
      <c r="F60" s="86">
        <v>26</v>
      </c>
      <c r="G60" s="86">
        <v>10</v>
      </c>
      <c r="H60" s="86">
        <v>9</v>
      </c>
      <c r="I60" s="86">
        <v>7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14</v>
      </c>
      <c r="F61" s="86">
        <v>2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3</v>
      </c>
      <c r="F62" s="84">
        <v>4</v>
      </c>
      <c r="G62" s="84"/>
      <c r="H62" s="84"/>
      <c r="I62" s="84">
        <v>1</v>
      </c>
    </row>
    <row r="63" spans="1:9" ht="13.5" customHeight="1" x14ac:dyDescent="0.2">
      <c r="A63" s="252" t="s">
        <v>104</v>
      </c>
      <c r="B63" s="252"/>
      <c r="C63" s="252"/>
      <c r="D63" s="252"/>
      <c r="E63" s="84">
        <v>524</v>
      </c>
      <c r="F63" s="84">
        <v>172</v>
      </c>
      <c r="G63" s="84">
        <v>33</v>
      </c>
      <c r="H63" s="84">
        <v>5</v>
      </c>
      <c r="I63" s="84">
        <v>1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516</v>
      </c>
      <c r="F64" s="84">
        <v>6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1226</v>
      </c>
      <c r="G68" s="115">
        <v>5672001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676</v>
      </c>
      <c r="G69" s="117">
        <v>4532693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550</v>
      </c>
      <c r="G70" s="117">
        <v>1139308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548</v>
      </c>
      <c r="G71" s="115">
        <v>447351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&amp;R4&amp;C&amp;R4&amp;L6C29A405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20.680628272251308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29.245283018867923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24.120603015075378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98.94736842105263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501.33333333333331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628.66666666666663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89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155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282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24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282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101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40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&amp;R5&amp;C&amp;R5&amp;L6C29A405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2021-09-02T06:14:55Z</cp:lastPrinted>
  <dcterms:created xsi:type="dcterms:W3CDTF">2004-04-20T14:33:35Z</dcterms:created>
  <dcterms:modified xsi:type="dcterms:W3CDTF">2022-02-01T13:19:54Z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6C29A405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