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2020\На сайт\"/>
    </mc:Choice>
  </mc:AlternateContent>
  <bookViews>
    <workbookView xWindow="1455" yWindow="105" windowWidth="8040" windowHeight="4875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3'!$A$1:$I$66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3" i="15"/>
  <c r="L14" i="15"/>
  <c r="E15" i="15"/>
  <c r="F15" i="15"/>
  <c r="G15" i="15"/>
  <c r="H15" i="15"/>
  <c r="I15" i="15"/>
  <c r="J15" i="15"/>
  <c r="D4" i="22"/>
  <c r="K15" i="15"/>
  <c r="L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F46" i="15"/>
  <c r="D8" i="22"/>
  <c r="G45" i="15"/>
  <c r="G46" i="15"/>
  <c r="H45" i="15"/>
  <c r="H46" i="15"/>
  <c r="D9" i="22"/>
  <c r="J45" i="15"/>
  <c r="D7" i="22"/>
  <c r="K45" i="15"/>
  <c r="K46" i="15"/>
  <c r="E45" i="15"/>
  <c r="E46" i="15"/>
  <c r="I46" i="15"/>
  <c r="J46" i="15"/>
  <c r="D3" i="22"/>
  <c r="L46" i="15"/>
  <c r="L45" i="15"/>
  <c r="D10" i="22"/>
</calcChain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<sst xmlns="http://schemas.openxmlformats.org/spreadsheetml/2006/main" count="277" uniqueCount="209">
  <si>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</si>
  <si>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</si>
  <si>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</si>
  <si>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</si>
  <si>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</si>
  <si>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</si>
  <si>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</si>
  <si>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</si>
  <si>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</si>
  <si>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</si>
  <si>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</si>
  <si>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</si>
  <si>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</si>
  <si>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</si>
  <si>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</si>
  <si>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</si>
  <si>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</si>
  <si>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</si>
  <si>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</si>
  <si>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</si>
  <si>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</si>
  <si>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</si>
  <si>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</si>
  <si>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</si>
  <si>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</si>
  <si>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</si>
  <si>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</si>
  <si>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</si>
  <si>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</si>
  <si>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</si>
  <si>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</si>
  <si>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</si>
  <si>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</si>
  <si>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</si>
  <si>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</si>
  <si>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</si>
  <si>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</si>
  <si>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</si>
  <si>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</si>
  <si>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</si>
  <si>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</si>
  <si>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</si>
  <si>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</si>
  <si>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</si>
  <si>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</si>
  <si>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</si>
  <si>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</si>
  <si>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</si>
  <si>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</si>
  <si>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</si>
  <si>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</si>
  <si>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</si>
  <si>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</si>
  <si>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</si>
  <si>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</si>
  <si>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</si>
  <si>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</si>
  <si>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</si>
  <si>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</si>
  <si>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</si>
  <si>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</si>
  <si>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</si>
  <si>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</si>
  <si>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</si>
  <si>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</si>
  <si>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</si>
  <si>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</si>
  <si>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</si>
  <si>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</si>
  <si>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</si>
  <si>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</si>
  <si>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</si>
  <si>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</si>
  <si>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</si>
  <si>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</si>
  <si>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</si>
  <si>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</si>
  <si>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</si>
  <si>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</si>
  <si>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</si>
  <si>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</si>
  <si>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</si>
  <si>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</si>
  <si>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</si>
  <si>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</si>
  <si>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</si>
  <si>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</si>
  <si>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</si>
  <si>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</si>
  <si>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</si>
  <si>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</si>
  <si>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</si>
  <si>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</si>
  <si>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</si>
  <si>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</si>
  <si>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</si>
  <si>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</si>
  <si>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</si>
  <si>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</si>
  <si>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</si>
  <si>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</si>
  <si>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</si>
  <si>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</si>
  <si>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</si>
  <si>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</si>
  <si>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</si>
  <si>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</si>
  <si>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</si>
  <si>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</si>
  <si>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</si>
  <si>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</si>
  <si>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</si>
  <si>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</si>
  <si>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</si>
  <si>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</si>
  <si>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</si>
  <si>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</si>
  <si>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</si>
  <si>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</si>
  <si>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</si>
  <si>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</si>
  <si>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</si>
  <si>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</si>
  <si>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</si>
  <si>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</si>
  <si>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</si>
  <si>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</si>
  <si>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</si>
  <si>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</si>
  <si>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</si>
  <si>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</si>
  <si>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</si>
  <si>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</si>
  <si>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</si>
  <si>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</si>
  <si>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</si>
  <si>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</si>
  <si>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</si>
  <si>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</si>
  <si>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</si>
  <si>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</si>
  <si>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</si>
  <si>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</si>
  <si>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</si>
  <si>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</si>
  <si>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</si>
  <si>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</si>
  <si>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</si>
  <si>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</si>
  <si>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</si>
  <si>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</si>
  <si>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</si>
  <si>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</si>
  <si>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</si>
  <si>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</si>
  <si>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</si>
  <si>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</si>
  <si>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</si>
  <si>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</si>
  <si>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</si>
  <si>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</si>
  <si>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</si>
  <si>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</si>
  <si>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</si>
  <si>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</si>
  <si>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</si>
  <si>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</si>
  <si>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</si>
  <si>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</si>
  <si>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</si>
  <si>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</si>
  <si>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</si>
  <si>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</si>
  <si>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</si>
  <si>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</si>
  <si>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</si>
  <si>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</si>
  <si>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</si>
  <si>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</si>
  <si>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</si>
  <si>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</si>
  <si>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</si>
  <si>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</si>
  <si>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</si>
  <si>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</si>
  <si>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</si>
  <si>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</si>
  <si>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</si>
  <si>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</si>
  <si>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</si>
  <si>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</si>
  <si>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</si>
  <si>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</si>
  <si>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</si>
  <si>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</si>
  <si>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</si>
  <si>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</si>
  <si>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</si>
  <si>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</si>
  <si>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</si>
  <si>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</si>
  <si>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</si>
  <si>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Іллінецький районний суд Вінницької області</t>
  </si>
  <si>
    <t>22700.м. Іллінці.вул. Європейська 28</t>
  </si>
  <si>
    <t>Доручення судів України / іноземних судів</t>
  </si>
  <si>
    <t xml:space="preserve">Розглянуто справ судом присяжних </t>
  </si>
  <si>
    <t>О.В. Самофал</t>
  </si>
  <si>
    <t>Б.О. Тарасов</t>
  </si>
  <si>
    <t>9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</si>
</sst>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topLeftCell="A4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50" t="s">
        <v>119</v>
      </c>
      <c r="C3" s="150"/>
      <c r="D3" s="150"/>
      <c r="E3" s="150"/>
      <c r="F3" s="150"/>
      <c r="G3" s="150"/>
      <c r="H3" s="150"/>
    </row>
    <row r="4" spans="1:8" ht="14.25" customHeight="1" x14ac:dyDescent="0.25">
      <c r="B4" s="151"/>
      <c r="C4" s="151"/>
      <c r="D4" s="151"/>
      <c r="E4" s="151"/>
      <c r="F4" s="151"/>
      <c r="G4" s="151"/>
      <c r="H4" s="151"/>
    </row>
    <row r="5" spans="1:8" ht="18.95" customHeight="1" x14ac:dyDescent="0.3">
      <c r="B5" s="150"/>
      <c r="C5" s="150"/>
      <c r="D5" s="150"/>
      <c r="E5" s="150"/>
      <c r="F5" s="150"/>
      <c r="G5" s="150"/>
      <c r="H5" s="150"/>
    </row>
    <row r="6" spans="1:8" ht="18.95" customHeight="1" x14ac:dyDescent="0.3">
      <c r="B6" s="16"/>
      <c r="C6" s="150" t="s">
        <v>201</v>
      </c>
      <c r="D6" s="150"/>
      <c r="E6" s="150"/>
      <c r="F6" s="150"/>
      <c r="G6" s="150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9" ht="12.75" customHeight="1" x14ac:dyDescent="0.2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9" ht="12.75" customHeight="1" x14ac:dyDescent="0.2">
      <c r="A18" s="38"/>
      <c r="B18" s="126" t="s">
        <v>19</v>
      </c>
      <c r="C18" s="127"/>
      <c r="D18" s="128"/>
      <c r="E18" s="134"/>
    </row>
    <row r="19" spans="1:9" ht="12.75" customHeight="1" x14ac:dyDescent="0.2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9" ht="12.95" customHeight="1" x14ac:dyDescent="0.2">
      <c r="A20" s="38"/>
      <c r="B20" s="131"/>
      <c r="C20" s="132"/>
      <c r="D20" s="133"/>
      <c r="E20" s="134"/>
      <c r="F20" s="124"/>
      <c r="G20" s="125"/>
      <c r="H20" s="125"/>
    </row>
    <row r="21" spans="1:9" ht="12.95" customHeight="1" x14ac:dyDescent="0.2">
      <c r="A21" s="38"/>
      <c r="B21" s="29"/>
      <c r="C21" s="30"/>
      <c r="D21" s="38"/>
      <c r="E21" s="39"/>
      <c r="F21" s="124"/>
      <c r="G21" s="125"/>
      <c r="H21" s="125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95" customHeight="1" x14ac:dyDescent="0.2">
      <c r="A36" s="38"/>
      <c r="B36" s="31"/>
      <c r="C36" s="32"/>
      <c r="D36" s="148"/>
      <c r="E36" s="148"/>
      <c r="F36" s="148"/>
      <c r="G36" s="148"/>
      <c r="H36" s="149"/>
      <c r="I36" s="32"/>
    </row>
    <row r="37" spans="1:9" ht="12.95" customHeight="1" x14ac:dyDescent="0.2">
      <c r="A37" s="38"/>
      <c r="B37" s="140"/>
      <c r="C37" s="141"/>
      <c r="D37" s="141"/>
      <c r="E37" s="141"/>
      <c r="F37" s="141"/>
      <c r="G37" s="141"/>
      <c r="H37" s="142"/>
    </row>
    <row r="38" spans="1:9" ht="12.75" customHeight="1" x14ac:dyDescent="0.2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95" customHeight="1" x14ac:dyDescent="0.2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&amp;C&amp;L0BE79774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zoomScale="60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 x14ac:dyDescent="0.2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 x14ac:dyDescent="0.2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 x14ac:dyDescent="0.2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83" t="s">
        <v>42</v>
      </c>
      <c r="B6" s="171" t="s">
        <v>25</v>
      </c>
      <c r="C6" s="172"/>
      <c r="D6" s="43">
        <v>1</v>
      </c>
      <c r="E6" s="90">
        <v>118</v>
      </c>
      <c r="F6" s="90">
        <v>60</v>
      </c>
      <c r="G6" s="90"/>
      <c r="H6" s="90">
        <v>26</v>
      </c>
      <c r="I6" s="90" t="s">
        <v>172</v>
      </c>
      <c r="J6" s="90">
        <v>92</v>
      </c>
      <c r="K6" s="91">
        <v>38</v>
      </c>
      <c r="L6" s="101">
        <f t="shared" ref="L6:L11" si="0">E6-F6</f>
        <v>58</v>
      </c>
    </row>
    <row r="7" spans="1:12" s="8" customFormat="1" ht="24.75" customHeight="1" x14ac:dyDescent="0.2">
      <c r="A7" s="184"/>
      <c r="B7" s="171" t="s">
        <v>127</v>
      </c>
      <c r="C7" s="172"/>
      <c r="D7" s="43">
        <v>2</v>
      </c>
      <c r="E7" s="90">
        <v>543</v>
      </c>
      <c r="F7" s="90">
        <v>536</v>
      </c>
      <c r="G7" s="90">
        <v>1</v>
      </c>
      <c r="H7" s="90">
        <v>533</v>
      </c>
      <c r="I7" s="90">
        <v>491</v>
      </c>
      <c r="J7" s="90">
        <v>10</v>
      </c>
      <c r="K7" s="91"/>
      <c r="L7" s="101">
        <f t="shared" si="0"/>
        <v>7</v>
      </c>
    </row>
    <row r="8" spans="1:12" s="8" customFormat="1" ht="24" customHeight="1" x14ac:dyDescent="0.2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84"/>
      <c r="B9" s="171" t="s">
        <v>29</v>
      </c>
      <c r="C9" s="172"/>
      <c r="D9" s="43">
        <v>4</v>
      </c>
      <c r="E9" s="90">
        <v>56</v>
      </c>
      <c r="F9" s="90">
        <v>43</v>
      </c>
      <c r="G9" s="90"/>
      <c r="H9" s="90">
        <v>46</v>
      </c>
      <c r="I9" s="90">
        <v>34</v>
      </c>
      <c r="J9" s="90">
        <v>10</v>
      </c>
      <c r="K9" s="91"/>
      <c r="L9" s="101">
        <f t="shared" si="0"/>
        <v>13</v>
      </c>
    </row>
    <row r="10" spans="1:12" s="8" customFormat="1" ht="27" customHeight="1" x14ac:dyDescent="0.2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84"/>
      <c r="B12" s="171" t="s">
        <v>190</v>
      </c>
      <c r="C12" s="172"/>
      <c r="D12" s="43">
        <v>7</v>
      </c>
      <c r="E12" s="90">
        <v>4</v>
      </c>
      <c r="F12" s="90">
        <v>4</v>
      </c>
      <c r="G12" s="90"/>
      <c r="H12" s="90">
        <v>3</v>
      </c>
      <c r="I12" s="90">
        <v>3</v>
      </c>
      <c r="J12" s="90">
        <v>1</v>
      </c>
      <c r="K12" s="91"/>
      <c r="L12" s="101"/>
    </row>
    <row r="13" spans="1:12" s="8" customFormat="1" ht="15" customHeight="1" x14ac:dyDescent="0.2">
      <c r="A13" s="184"/>
      <c r="B13" s="171" t="s">
        <v>126</v>
      </c>
      <c r="C13" s="172"/>
      <c r="D13" s="43">
        <v>8</v>
      </c>
      <c r="E13" s="90">
        <v>4</v>
      </c>
      <c r="F13" s="90"/>
      <c r="G13" s="90"/>
      <c r="H13" s="90"/>
      <c r="I13" s="90"/>
      <c r="J13" s="90">
        <v>4</v>
      </c>
      <c r="K13" s="91">
        <v>3</v>
      </c>
      <c r="L13" s="101">
        <f t="shared" ref="L13:L21" si="1">E13-F13</f>
        <v>4</v>
      </c>
    </row>
    <row r="14" spans="1:12" s="8" customFormat="1" ht="15" customHeight="1" x14ac:dyDescent="0.2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 x14ac:dyDescent="0.2">
      <c r="A15" s="185"/>
      <c r="B15" s="10" t="s">
        <v>37</v>
      </c>
      <c r="C15" s="10"/>
      <c r="D15" s="43">
        <v>10</v>
      </c>
      <c r="E15" s="104">
        <f t="shared" ref="E15:K15" si="2">SUM(E6:E14)</f>
        <v>725</v>
      </c>
      <c r="F15" s="104">
        <f t="shared" si="2"/>
        <v>643</v>
      </c>
      <c r="G15" s="104">
        <f t="shared" si="2"/>
        <v>1</v>
      </c>
      <c r="H15" s="104">
        <f t="shared" si="2"/>
        <v>608</v>
      </c>
      <c r="I15" s="104">
        <f t="shared" si="2"/>
        <v>528</v>
      </c>
      <c r="J15" s="104">
        <f t="shared" si="2"/>
        <v>117</v>
      </c>
      <c r="K15" s="104">
        <f t="shared" si="2"/>
        <v>41</v>
      </c>
      <c r="L15" s="101">
        <f t="shared" si="1"/>
        <v>82</v>
      </c>
    </row>
    <row r="16" spans="1:12" ht="16.5" customHeight="1" x14ac:dyDescent="0.25">
      <c r="A16" s="173" t="s">
        <v>59</v>
      </c>
      <c r="B16" s="164" t="s">
        <v>32</v>
      </c>
      <c r="C16" s="165"/>
      <c r="D16" s="43">
        <v>11</v>
      </c>
      <c r="E16" s="92">
        <v>12</v>
      </c>
      <c r="F16" s="92">
        <v>9</v>
      </c>
      <c r="G16" s="92"/>
      <c r="H16" s="92">
        <v>9</v>
      </c>
      <c r="I16" s="92">
        <v>8</v>
      </c>
      <c r="J16" s="92">
        <v>3</v>
      </c>
      <c r="K16" s="91">
        <v>1</v>
      </c>
      <c r="L16" s="101">
        <f t="shared" si="1"/>
        <v>3</v>
      </c>
    </row>
    <row r="17" spans="1:12" ht="13.5" customHeight="1" x14ac:dyDescent="0.25">
      <c r="A17" s="174"/>
      <c r="B17" s="105"/>
      <c r="C17" s="106" t="s">
        <v>176</v>
      </c>
      <c r="D17" s="43">
        <v>12</v>
      </c>
      <c r="E17" s="92">
        <v>17</v>
      </c>
      <c r="F17" s="92">
        <v>9</v>
      </c>
      <c r="G17" s="92"/>
      <c r="H17" s="92">
        <v>15</v>
      </c>
      <c r="I17" s="92">
        <v>9</v>
      </c>
      <c r="J17" s="92">
        <v>2</v>
      </c>
      <c r="K17" s="91"/>
      <c r="L17" s="101">
        <f t="shared" si="1"/>
        <v>8</v>
      </c>
    </row>
    <row r="18" spans="1:12" ht="26.25" customHeight="1" x14ac:dyDescent="0.25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4"/>
      <c r="B19" s="171" t="s">
        <v>29</v>
      </c>
      <c r="C19" s="172"/>
      <c r="D19" s="43">
        <v>14</v>
      </c>
      <c r="E19" s="91">
        <v>1</v>
      </c>
      <c r="F19" s="91">
        <v>1</v>
      </c>
      <c r="G19" s="91"/>
      <c r="H19" s="91">
        <v>1</v>
      </c>
      <c r="I19" s="91">
        <v>1</v>
      </c>
      <c r="J19" s="91"/>
      <c r="K19" s="91"/>
      <c r="L19" s="101">
        <f t="shared" si="1"/>
        <v>0</v>
      </c>
    </row>
    <row r="20" spans="1:12" ht="24" customHeight="1" x14ac:dyDescent="0.25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25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25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25">
      <c r="A24" s="175"/>
      <c r="B24" s="10" t="s">
        <v>37</v>
      </c>
      <c r="C24" s="10"/>
      <c r="D24" s="43">
        <v>19</v>
      </c>
      <c r="E24" s="91">
        <v>22</v>
      </c>
      <c r="F24" s="91">
        <v>12</v>
      </c>
      <c r="G24" s="91"/>
      <c r="H24" s="91">
        <v>17</v>
      </c>
      <c r="I24" s="91">
        <v>10</v>
      </c>
      <c r="J24" s="91">
        <v>5</v>
      </c>
      <c r="K24" s="91">
        <v>1</v>
      </c>
      <c r="L24" s="101">
        <f t="shared" si="3"/>
        <v>10</v>
      </c>
    </row>
    <row r="25" spans="1:12" ht="15.75" customHeight="1" x14ac:dyDescent="0.25">
      <c r="A25" s="167" t="s">
        <v>115</v>
      </c>
      <c r="B25" s="164" t="s">
        <v>129</v>
      </c>
      <c r="C25" s="165"/>
      <c r="D25" s="43">
        <v>20</v>
      </c>
      <c r="E25" s="91">
        <v>73</v>
      </c>
      <c r="F25" s="91">
        <v>72</v>
      </c>
      <c r="G25" s="91"/>
      <c r="H25" s="91">
        <v>72</v>
      </c>
      <c r="I25" s="91">
        <v>53</v>
      </c>
      <c r="J25" s="91">
        <v>1</v>
      </c>
      <c r="K25" s="91"/>
      <c r="L25" s="101">
        <f t="shared" si="3"/>
        <v>1</v>
      </c>
    </row>
    <row r="26" spans="1:12" ht="22.5" customHeight="1" x14ac:dyDescent="0.25">
      <c r="A26" s="167"/>
      <c r="B26" s="164" t="s">
        <v>130</v>
      </c>
      <c r="C26" s="165"/>
      <c r="D26" s="43">
        <v>21</v>
      </c>
      <c r="E26" s="91">
        <v>2</v>
      </c>
      <c r="F26" s="91">
        <v>2</v>
      </c>
      <c r="G26" s="91"/>
      <c r="H26" s="91">
        <v>2</v>
      </c>
      <c r="I26" s="91">
        <v>2</v>
      </c>
      <c r="J26" s="91"/>
      <c r="K26" s="91"/>
      <c r="L26" s="101">
        <f t="shared" si="3"/>
        <v>0</v>
      </c>
    </row>
    <row r="27" spans="1:12" ht="15.75" customHeight="1" x14ac:dyDescent="0.25">
      <c r="A27" s="167"/>
      <c r="B27" s="164" t="s">
        <v>32</v>
      </c>
      <c r="C27" s="165"/>
      <c r="D27" s="43">
        <v>22</v>
      </c>
      <c r="E27" s="91">
        <v>519</v>
      </c>
      <c r="F27" s="91">
        <v>503</v>
      </c>
      <c r="G27" s="91"/>
      <c r="H27" s="91">
        <v>506</v>
      </c>
      <c r="I27" s="91">
        <v>489</v>
      </c>
      <c r="J27" s="91">
        <v>13</v>
      </c>
      <c r="K27" s="91"/>
      <c r="L27" s="101">
        <f t="shared" si="3"/>
        <v>16</v>
      </c>
    </row>
    <row r="28" spans="1:12" ht="14.25" customHeight="1" x14ac:dyDescent="0.25">
      <c r="A28" s="167"/>
      <c r="B28" s="107"/>
      <c r="C28" s="106" t="s">
        <v>177</v>
      </c>
      <c r="D28" s="43">
        <v>23</v>
      </c>
      <c r="E28" s="91">
        <v>741</v>
      </c>
      <c r="F28" s="91">
        <v>501</v>
      </c>
      <c r="G28" s="91"/>
      <c r="H28" s="91">
        <v>455</v>
      </c>
      <c r="I28" s="91">
        <v>356</v>
      </c>
      <c r="J28" s="91">
        <v>286</v>
      </c>
      <c r="K28" s="91">
        <v>32</v>
      </c>
      <c r="L28" s="101">
        <f t="shared" si="3"/>
        <v>240</v>
      </c>
    </row>
    <row r="29" spans="1:12" ht="15.75" customHeight="1" x14ac:dyDescent="0.25">
      <c r="A29" s="167"/>
      <c r="B29" s="164" t="s">
        <v>33</v>
      </c>
      <c r="C29" s="165"/>
      <c r="D29" s="43">
        <v>24</v>
      </c>
      <c r="E29" s="91">
        <v>69</v>
      </c>
      <c r="F29" s="91">
        <v>66</v>
      </c>
      <c r="G29" s="91"/>
      <c r="H29" s="91">
        <v>69</v>
      </c>
      <c r="I29" s="91">
        <v>63</v>
      </c>
      <c r="J29" s="91"/>
      <c r="K29" s="91"/>
      <c r="L29" s="101">
        <f t="shared" si="3"/>
        <v>3</v>
      </c>
    </row>
    <row r="30" spans="1:12" ht="15.75" customHeight="1" x14ac:dyDescent="0.25">
      <c r="A30" s="167"/>
      <c r="B30" s="107"/>
      <c r="C30" s="106" t="s">
        <v>178</v>
      </c>
      <c r="D30" s="43">
        <v>25</v>
      </c>
      <c r="E30" s="91">
        <v>75</v>
      </c>
      <c r="F30" s="91">
        <v>63</v>
      </c>
      <c r="G30" s="91"/>
      <c r="H30" s="91">
        <v>50</v>
      </c>
      <c r="I30" s="91">
        <v>46</v>
      </c>
      <c r="J30" s="91">
        <v>25</v>
      </c>
      <c r="K30" s="91">
        <v>1</v>
      </c>
      <c r="L30" s="101">
        <f t="shared" si="3"/>
        <v>12</v>
      </c>
    </row>
    <row r="31" spans="1:12" ht="15.75" customHeight="1" x14ac:dyDescent="0.25">
      <c r="A31" s="167"/>
      <c r="B31" s="164" t="s">
        <v>34</v>
      </c>
      <c r="C31" s="165"/>
      <c r="D31" s="43">
        <v>26</v>
      </c>
      <c r="E31" s="91">
        <v>5</v>
      </c>
      <c r="F31" s="91">
        <v>5</v>
      </c>
      <c r="G31" s="91"/>
      <c r="H31" s="91">
        <v>4</v>
      </c>
      <c r="I31" s="91">
        <v>1</v>
      </c>
      <c r="J31" s="91">
        <v>1</v>
      </c>
      <c r="K31" s="91"/>
      <c r="L31" s="101">
        <f t="shared" si="3"/>
        <v>0</v>
      </c>
    </row>
    <row r="32" spans="1:12" ht="24" customHeight="1" x14ac:dyDescent="0.25">
      <c r="A32" s="167"/>
      <c r="B32" s="164" t="s">
        <v>180</v>
      </c>
      <c r="C32" s="165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 t="shared" si="3"/>
        <v>0</v>
      </c>
    </row>
    <row r="33" spans="1:12" ht="18" customHeight="1" x14ac:dyDescent="0.25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 x14ac:dyDescent="0.25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 x14ac:dyDescent="0.25">
      <c r="A35" s="167"/>
      <c r="B35" s="176" t="s">
        <v>134</v>
      </c>
      <c r="C35" s="177"/>
      <c r="D35" s="43">
        <v>30</v>
      </c>
      <c r="E35" s="91"/>
      <c r="F35" s="91"/>
      <c r="G35" s="91"/>
      <c r="H35" s="91"/>
      <c r="I35" s="91"/>
      <c r="J35" s="91"/>
      <c r="K35" s="91"/>
      <c r="L35" s="101">
        <f t="shared" ref="L35:L43" si="4">E35-F35</f>
        <v>0</v>
      </c>
    </row>
    <row r="36" spans="1:12" ht="24" customHeight="1" x14ac:dyDescent="0.25">
      <c r="A36" s="167"/>
      <c r="B36" s="176" t="s">
        <v>36</v>
      </c>
      <c r="C36" s="177"/>
      <c r="D36" s="43">
        <v>31</v>
      </c>
      <c r="E36" s="91">
        <v>24</v>
      </c>
      <c r="F36" s="91">
        <v>23</v>
      </c>
      <c r="G36" s="91"/>
      <c r="H36" s="91">
        <v>22</v>
      </c>
      <c r="I36" s="91">
        <v>13</v>
      </c>
      <c r="J36" s="91">
        <v>2</v>
      </c>
      <c r="K36" s="91"/>
      <c r="L36" s="101">
        <f t="shared" si="4"/>
        <v>1</v>
      </c>
    </row>
    <row r="37" spans="1:12" ht="39" customHeight="1" x14ac:dyDescent="0.25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 x14ac:dyDescent="0.25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 x14ac:dyDescent="0.25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67"/>
      <c r="B40" s="10" t="s">
        <v>37</v>
      </c>
      <c r="C40" s="10"/>
      <c r="D40" s="43">
        <v>35</v>
      </c>
      <c r="E40" s="91">
        <v>957</v>
      </c>
      <c r="F40" s="91">
        <v>700</v>
      </c>
      <c r="G40" s="91"/>
      <c r="H40" s="91">
        <v>629</v>
      </c>
      <c r="I40" s="91">
        <v>471</v>
      </c>
      <c r="J40" s="91">
        <v>328</v>
      </c>
      <c r="K40" s="91">
        <v>33</v>
      </c>
      <c r="L40" s="101">
        <f t="shared" si="4"/>
        <v>257</v>
      </c>
    </row>
    <row r="41" spans="1:12" ht="18.75" customHeight="1" x14ac:dyDescent="0.25">
      <c r="A41" s="170" t="s">
        <v>44</v>
      </c>
      <c r="B41" s="163" t="s">
        <v>45</v>
      </c>
      <c r="C41" s="163"/>
      <c r="D41" s="43">
        <v>36</v>
      </c>
      <c r="E41" s="91">
        <v>826</v>
      </c>
      <c r="F41" s="91">
        <v>760</v>
      </c>
      <c r="G41" s="91">
        <v>8</v>
      </c>
      <c r="H41" s="91">
        <v>772</v>
      </c>
      <c r="I41" s="91" t="s">
        <v>172</v>
      </c>
      <c r="J41" s="91">
        <v>54</v>
      </c>
      <c r="K41" s="91"/>
      <c r="L41" s="101">
        <f t="shared" si="4"/>
        <v>66</v>
      </c>
    </row>
    <row r="42" spans="1:12" ht="16.5" customHeight="1" x14ac:dyDescent="0.25">
      <c r="A42" s="170"/>
      <c r="B42" s="168" t="s">
        <v>48</v>
      </c>
      <c r="C42" s="169"/>
      <c r="D42" s="43">
        <v>37</v>
      </c>
      <c r="E42" s="91">
        <v>10</v>
      </c>
      <c r="F42" s="91">
        <v>7</v>
      </c>
      <c r="G42" s="91"/>
      <c r="H42" s="91">
        <v>9</v>
      </c>
      <c r="I42" s="91" t="s">
        <v>172</v>
      </c>
      <c r="J42" s="91">
        <v>1</v>
      </c>
      <c r="K42" s="91"/>
      <c r="L42" s="101">
        <f t="shared" si="4"/>
        <v>3</v>
      </c>
    </row>
    <row r="43" spans="1:12" ht="26.25" customHeight="1" x14ac:dyDescent="0.25">
      <c r="A43" s="170"/>
      <c r="B43" s="166" t="s">
        <v>43</v>
      </c>
      <c r="C43" s="166"/>
      <c r="D43" s="43">
        <v>38</v>
      </c>
      <c r="E43" s="91">
        <v>33</v>
      </c>
      <c r="F43" s="91">
        <v>31</v>
      </c>
      <c r="G43" s="91"/>
      <c r="H43" s="91">
        <v>28</v>
      </c>
      <c r="I43" s="91">
        <v>17</v>
      </c>
      <c r="J43" s="91">
        <v>5</v>
      </c>
      <c r="K43" s="91"/>
      <c r="L43" s="101">
        <f t="shared" si="4"/>
        <v>2</v>
      </c>
    </row>
    <row r="44" spans="1:12" ht="16.5" customHeight="1" x14ac:dyDescent="0.25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 x14ac:dyDescent="0.25">
      <c r="A45" s="170"/>
      <c r="B45" s="10" t="s">
        <v>37</v>
      </c>
      <c r="C45" s="76"/>
      <c r="D45" s="43">
        <v>40</v>
      </c>
      <c r="E45" s="91">
        <f>E41+E43+E44</f>
        <v>859</v>
      </c>
      <c r="F45" s="91">
        <f t="shared" ref="F45:K45" si="5">F41+F43+F44</f>
        <v>791</v>
      </c>
      <c r="G45" s="91">
        <f t="shared" si="5"/>
        <v>8</v>
      </c>
      <c r="H45" s="91">
        <f t="shared" si="5"/>
        <v>800</v>
      </c>
      <c r="I45" s="91">
        <f>I43+I44</f>
        <v>17</v>
      </c>
      <c r="J45" s="91">
        <f t="shared" si="5"/>
        <v>59</v>
      </c>
      <c r="K45" s="91">
        <f t="shared" si="5"/>
        <v>0</v>
      </c>
      <c r="L45" s="101">
        <f>E45-F45</f>
        <v>68</v>
      </c>
    </row>
    <row r="46" spans="1:12" x14ac:dyDescent="0.25">
      <c r="A46" s="162" t="s">
        <v>189</v>
      </c>
      <c r="B46" s="162"/>
      <c r="C46" s="162"/>
      <c r="D46" s="43">
        <v>41</v>
      </c>
      <c r="E46" s="91">
        <f>E15+E24+E40+E45</f>
        <v>2563</v>
      </c>
      <c r="F46" s="91">
        <f t="shared" ref="F46:K46" si="6">F15+F24+F40+F45</f>
        <v>2146</v>
      </c>
      <c r="G46" s="91">
        <f t="shared" si="6"/>
        <v>9</v>
      </c>
      <c r="H46" s="91">
        <f t="shared" si="6"/>
        <v>2054</v>
      </c>
      <c r="I46" s="91">
        <f t="shared" si="6"/>
        <v>1026</v>
      </c>
      <c r="J46" s="91">
        <f t="shared" si="6"/>
        <v>509</v>
      </c>
      <c r="K46" s="91">
        <f t="shared" si="6"/>
        <v>75</v>
      </c>
      <c r="L46" s="101">
        <f>E46-F46</f>
        <v>417</v>
      </c>
    </row>
    <row r="47" spans="1:12" x14ac:dyDescent="0.25">
      <c r="A47" s="45"/>
      <c r="B47" s="46"/>
      <c r="C47" s="46"/>
    </row>
  </sheetData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Іллінецький районний суд Вінницької області, 
Початок періоду: 01.01.2019, Кінець періоду: 31.12.2019&amp;L0BE79774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view="pageBreakPreview" zoomScale="60" zoomScaleNormal="10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37" t="s">
        <v>142</v>
      </c>
      <c r="B1" s="237"/>
      <c r="C1" s="237"/>
      <c r="D1" s="237"/>
      <c r="E1" s="44"/>
      <c r="F1" s="48"/>
    </row>
    <row r="2" spans="1:7" ht="22.5" customHeight="1" x14ac:dyDescent="0.2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 x14ac:dyDescent="0.2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4</v>
      </c>
    </row>
    <row r="4" spans="1:7" ht="17.25" customHeight="1" x14ac:dyDescent="0.2">
      <c r="A4" s="217"/>
      <c r="B4" s="52"/>
      <c r="C4" s="219" t="s">
        <v>11</v>
      </c>
      <c r="D4" s="219"/>
      <c r="E4" s="220"/>
      <c r="F4" s="75">
        <v>2</v>
      </c>
      <c r="G4" s="93">
        <v>4</v>
      </c>
    </row>
    <row r="5" spans="1:7" ht="17.25" customHeight="1" x14ac:dyDescent="0.2">
      <c r="A5" s="217"/>
      <c r="B5" s="229" t="s">
        <v>73</v>
      </c>
      <c r="C5" s="230"/>
      <c r="D5" s="230"/>
      <c r="E5" s="231"/>
      <c r="F5" s="75">
        <v>3</v>
      </c>
      <c r="G5" s="93">
        <v>92</v>
      </c>
    </row>
    <row r="6" spans="1:7" ht="17.25" customHeight="1" x14ac:dyDescent="0.2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 x14ac:dyDescent="0.2">
      <c r="A7" s="217"/>
      <c r="B7" s="236"/>
      <c r="C7" s="208" t="s">
        <v>69</v>
      </c>
      <c r="D7" s="208"/>
      <c r="E7" s="208"/>
      <c r="F7" s="75">
        <v>5</v>
      </c>
      <c r="G7" s="93">
        <v>19</v>
      </c>
    </row>
    <row r="8" spans="1:7" ht="18.75" customHeight="1" x14ac:dyDescent="0.2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13</v>
      </c>
    </row>
    <row r="9" spans="1:7" ht="18.75" customHeight="1" x14ac:dyDescent="0.2">
      <c r="A9" s="217"/>
      <c r="B9" s="236"/>
      <c r="C9" s="225"/>
      <c r="D9" s="208" t="s">
        <v>57</v>
      </c>
      <c r="E9" s="208"/>
      <c r="F9" s="75">
        <v>7</v>
      </c>
      <c r="G9" s="93">
        <v>32</v>
      </c>
    </row>
    <row r="10" spans="1:7" ht="18.75" customHeight="1" x14ac:dyDescent="0.2">
      <c r="A10" s="217"/>
      <c r="B10" s="236"/>
      <c r="C10" s="225"/>
      <c r="D10" s="208" t="s">
        <v>58</v>
      </c>
      <c r="E10" s="208"/>
      <c r="F10" s="75">
        <v>8</v>
      </c>
      <c r="G10" s="93">
        <v>9</v>
      </c>
    </row>
    <row r="11" spans="1:7" ht="18.75" customHeight="1" x14ac:dyDescent="0.2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 x14ac:dyDescent="0.2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 x14ac:dyDescent="0.2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13</v>
      </c>
    </row>
    <row r="14" spans="1:7" ht="12" customHeight="1" x14ac:dyDescent="0.2">
      <c r="A14" s="217"/>
      <c r="B14" s="235"/>
      <c r="C14" s="208" t="s">
        <v>79</v>
      </c>
      <c r="D14" s="208"/>
      <c r="E14" s="208"/>
      <c r="F14" s="75">
        <v>12</v>
      </c>
      <c r="G14" s="93">
        <v>65</v>
      </c>
    </row>
    <row r="15" spans="1:7" ht="12" customHeight="1" x14ac:dyDescent="0.2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 x14ac:dyDescent="0.2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 x14ac:dyDescent="0.2">
      <c r="A17" s="217"/>
      <c r="B17" s="235"/>
      <c r="C17" s="207" t="s">
        <v>81</v>
      </c>
      <c r="D17" s="207"/>
      <c r="E17" s="207"/>
      <c r="F17" s="75">
        <v>15</v>
      </c>
      <c r="G17" s="93">
        <v>10</v>
      </c>
    </row>
    <row r="18" spans="1:7" ht="12" customHeight="1" x14ac:dyDescent="0.2">
      <c r="A18" s="217"/>
      <c r="B18" s="235"/>
      <c r="C18" s="208" t="s">
        <v>82</v>
      </c>
      <c r="D18" s="208"/>
      <c r="E18" s="208"/>
      <c r="F18" s="75">
        <v>16</v>
      </c>
      <c r="G18" s="93">
        <v>18</v>
      </c>
    </row>
    <row r="19" spans="1:7" ht="12" customHeight="1" x14ac:dyDescent="0.2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 x14ac:dyDescent="0.2">
      <c r="A20" s="217"/>
      <c r="B20" s="235"/>
      <c r="C20" s="207" t="s">
        <v>84</v>
      </c>
      <c r="D20" s="207"/>
      <c r="E20" s="207"/>
      <c r="F20" s="75">
        <v>18</v>
      </c>
      <c r="G20" s="93">
        <v>55</v>
      </c>
    </row>
    <row r="21" spans="1:7" ht="12" customHeight="1" x14ac:dyDescent="0.2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15</v>
      </c>
    </row>
    <row r="22" spans="1:7" ht="12" customHeight="1" x14ac:dyDescent="0.2">
      <c r="A22" s="217"/>
      <c r="B22" s="211"/>
      <c r="C22" s="58" t="s">
        <v>87</v>
      </c>
      <c r="D22" s="59"/>
      <c r="E22" s="60"/>
      <c r="F22" s="75">
        <v>20</v>
      </c>
      <c r="G22" s="93">
        <v>13</v>
      </c>
    </row>
    <row r="23" spans="1:7" ht="12" customHeight="1" x14ac:dyDescent="0.2">
      <c r="A23" s="217"/>
      <c r="B23" s="211"/>
      <c r="C23" s="55" t="s">
        <v>88</v>
      </c>
      <c r="D23" s="56"/>
      <c r="E23" s="57"/>
      <c r="F23" s="75">
        <v>21</v>
      </c>
      <c r="G23" s="93">
        <v>4</v>
      </c>
    </row>
    <row r="24" spans="1:7" ht="12" customHeight="1" x14ac:dyDescent="0.2">
      <c r="A24" s="217"/>
      <c r="B24" s="211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 x14ac:dyDescent="0.2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 x14ac:dyDescent="0.2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 x14ac:dyDescent="0.2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 x14ac:dyDescent="0.2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 x14ac:dyDescent="0.2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 x14ac:dyDescent="0.2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 x14ac:dyDescent="0.2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8" ht="12" customHeight="1" x14ac:dyDescent="0.2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8" ht="12" customHeight="1" x14ac:dyDescent="0.2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8" ht="12" customHeight="1" x14ac:dyDescent="0.2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8" ht="12" customHeight="1" x14ac:dyDescent="0.2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 x14ac:dyDescent="0.2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 x14ac:dyDescent="0.2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 x14ac:dyDescent="0.2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 x14ac:dyDescent="0.2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 x14ac:dyDescent="0.2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 x14ac:dyDescent="0.2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8" ht="24.75" customHeight="1" x14ac:dyDescent="0.2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197</v>
      </c>
    </row>
    <row r="44" spans="1:8" ht="12" customHeight="1" x14ac:dyDescent="0.2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34</v>
      </c>
    </row>
    <row r="45" spans="1:8" ht="12" customHeight="1" x14ac:dyDescent="0.2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8</v>
      </c>
    </row>
    <row r="46" spans="1:8" ht="12" customHeight="1" x14ac:dyDescent="0.2">
      <c r="A46" s="187"/>
      <c r="B46" s="233"/>
      <c r="C46" s="199"/>
      <c r="D46" s="203" t="s">
        <v>53</v>
      </c>
      <c r="E46" s="203"/>
      <c r="F46" s="75">
        <v>44</v>
      </c>
      <c r="G46" s="94">
        <v>26</v>
      </c>
    </row>
    <row r="47" spans="1:8" ht="12" customHeight="1" x14ac:dyDescent="0.2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8" ht="12" customHeight="1" x14ac:dyDescent="0.2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 x14ac:dyDescent="0.2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54</v>
      </c>
    </row>
    <row r="50" spans="1:7" ht="12" customHeight="1" x14ac:dyDescent="0.2">
      <c r="A50" s="187"/>
      <c r="B50" s="233"/>
      <c r="C50" s="203" t="s">
        <v>57</v>
      </c>
      <c r="D50" s="203"/>
      <c r="E50" s="203"/>
      <c r="F50" s="75">
        <v>48</v>
      </c>
      <c r="G50" s="94">
        <v>23</v>
      </c>
    </row>
    <row r="51" spans="1:7" ht="12" customHeight="1" x14ac:dyDescent="0.2">
      <c r="A51" s="187"/>
      <c r="B51" s="233"/>
      <c r="C51" s="203" t="s">
        <v>58</v>
      </c>
      <c r="D51" s="203"/>
      <c r="E51" s="203"/>
      <c r="F51" s="75">
        <v>49</v>
      </c>
      <c r="G51" s="94">
        <v>12</v>
      </c>
    </row>
    <row r="52" spans="1:7" ht="12" customHeight="1" x14ac:dyDescent="0.2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 x14ac:dyDescent="0.2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 x14ac:dyDescent="0.2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 x14ac:dyDescent="0.2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 x14ac:dyDescent="0.2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x14ac:dyDescent="0.2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Іллінецький районний суд Вінницької області, 
Початок періоду: 01.01.2019, Кінець періоду: 31.12.2019&amp;L0BE79774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view="pageBreakPreview" zoomScaleNormal="100" zoomScaleSheetLayoutView="100" workbookViewId="0">
      <selection activeCell="G65" sqref="G65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13" ht="18.75" customHeight="1" x14ac:dyDescent="0.2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13" ht="15" customHeight="1" x14ac:dyDescent="0.2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26</v>
      </c>
    </row>
    <row r="4" spans="1:13" ht="14.25" customHeight="1" x14ac:dyDescent="0.2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16</v>
      </c>
    </row>
    <row r="5" spans="1:13" ht="14.25" customHeight="1" x14ac:dyDescent="0.2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5</v>
      </c>
    </row>
    <row r="6" spans="1:13" ht="14.25" customHeight="1" x14ac:dyDescent="0.2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13" ht="14.25" customHeight="1" x14ac:dyDescent="0.2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7</v>
      </c>
    </row>
    <row r="8" spans="1:13" ht="14.25" customHeight="1" x14ac:dyDescent="0.2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13" ht="14.25" customHeight="1" x14ac:dyDescent="0.2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3</v>
      </c>
    </row>
    <row r="10" spans="1:13" ht="15" customHeight="1" x14ac:dyDescent="0.2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 x14ac:dyDescent="0.2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 x14ac:dyDescent="0.2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 x14ac:dyDescent="0.2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 x14ac:dyDescent="0.2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 x14ac:dyDescent="0.2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 x14ac:dyDescent="0.2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 x14ac:dyDescent="0.2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 x14ac:dyDescent="0.2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 x14ac:dyDescent="0.2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 x14ac:dyDescent="0.2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89</v>
      </c>
      <c r="K20" s="4"/>
      <c r="L20" s="4"/>
      <c r="M20" s="3"/>
    </row>
    <row r="21" spans="1:13" ht="15" customHeight="1" x14ac:dyDescent="0.2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33</v>
      </c>
      <c r="K21" s="5"/>
    </row>
    <row r="22" spans="1:13" ht="15" customHeight="1" x14ac:dyDescent="0.2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84</v>
      </c>
      <c r="K22" s="5"/>
    </row>
    <row r="23" spans="1:13" ht="15" customHeight="1" x14ac:dyDescent="0.2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3" ht="26.25" customHeight="1" x14ac:dyDescent="0.2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4</v>
      </c>
      <c r="K24" s="5"/>
    </row>
    <row r="25" spans="1:13" ht="16.5" customHeight="1" x14ac:dyDescent="0.2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3" ht="16.5" customHeight="1" x14ac:dyDescent="0.2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3" ht="16.5" customHeight="1" x14ac:dyDescent="0.2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</v>
      </c>
      <c r="K27" s="5"/>
    </row>
    <row r="28" spans="1:13" ht="14.25" customHeight="1" x14ac:dyDescent="0.2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20</v>
      </c>
      <c r="K28" s="5"/>
    </row>
    <row r="29" spans="1:13" ht="14.25" customHeight="1" x14ac:dyDescent="0.2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2</v>
      </c>
      <c r="K29" s="5"/>
    </row>
    <row r="30" spans="1:13" ht="14.25" customHeight="1" x14ac:dyDescent="0.2">
      <c r="A30" s="243"/>
      <c r="B30" s="267"/>
      <c r="C30" s="267"/>
      <c r="D30" s="279" t="s">
        <v>118</v>
      </c>
      <c r="E30" s="280"/>
      <c r="F30" s="280"/>
      <c r="G30" s="281"/>
      <c r="H30" s="14">
        <v>28</v>
      </c>
      <c r="I30" s="102"/>
      <c r="K30" s="5"/>
    </row>
    <row r="31" spans="1:13" ht="16.5" customHeight="1" x14ac:dyDescent="0.2">
      <c r="A31" s="243"/>
      <c r="B31" s="267" t="s">
        <v>112</v>
      </c>
      <c r="C31" s="267"/>
      <c r="D31" s="272" t="s">
        <v>113</v>
      </c>
      <c r="E31" s="273"/>
      <c r="F31" s="273"/>
      <c r="G31" s="274"/>
      <c r="H31" s="14">
        <v>29</v>
      </c>
      <c r="I31" s="102"/>
      <c r="K31" s="5"/>
    </row>
    <row r="32" spans="1:13" ht="16.5" customHeight="1" x14ac:dyDescent="0.2">
      <c r="A32" s="243"/>
      <c r="B32" s="267"/>
      <c r="C32" s="267"/>
      <c r="D32" s="272" t="s">
        <v>114</v>
      </c>
      <c r="E32" s="273"/>
      <c r="F32" s="273"/>
      <c r="G32" s="274"/>
      <c r="H32" s="14">
        <v>30</v>
      </c>
      <c r="I32" s="102"/>
      <c r="K32" s="5"/>
    </row>
    <row r="33" spans="1:11" ht="15" customHeight="1" x14ac:dyDescent="0.2">
      <c r="A33" s="243"/>
      <c r="B33" s="275" t="s">
        <v>152</v>
      </c>
      <c r="C33" s="276"/>
      <c r="D33" s="276"/>
      <c r="E33" s="276"/>
      <c r="F33" s="276"/>
      <c r="G33" s="277"/>
      <c r="H33" s="14">
        <v>31</v>
      </c>
      <c r="I33" s="102"/>
      <c r="K33" s="5"/>
    </row>
    <row r="34" spans="1:11" ht="15" customHeight="1" x14ac:dyDescent="0.2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 x14ac:dyDescent="0.2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 x14ac:dyDescent="0.2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 x14ac:dyDescent="0.2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185</v>
      </c>
      <c r="K37" s="5"/>
    </row>
    <row r="38" spans="1:11" ht="15" customHeight="1" x14ac:dyDescent="0.2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768</v>
      </c>
    </row>
    <row r="39" spans="1:11" ht="15" customHeight="1" x14ac:dyDescent="0.2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189</v>
      </c>
    </row>
    <row r="40" spans="1:11" ht="15" customHeight="1" x14ac:dyDescent="0.2">
      <c r="A40" s="271"/>
      <c r="B40" s="267"/>
      <c r="C40" s="267"/>
      <c r="D40" s="279" t="s">
        <v>124</v>
      </c>
      <c r="E40" s="280"/>
      <c r="F40" s="280"/>
      <c r="G40" s="281"/>
      <c r="H40" s="14">
        <v>38</v>
      </c>
      <c r="I40" s="102">
        <v>11</v>
      </c>
    </row>
    <row r="41" spans="1:11" ht="15" customHeight="1" x14ac:dyDescent="0.2">
      <c r="A41" s="271"/>
      <c r="B41" s="267" t="s">
        <v>112</v>
      </c>
      <c r="C41" s="267"/>
      <c r="D41" s="272" t="s">
        <v>113</v>
      </c>
      <c r="E41" s="273"/>
      <c r="F41" s="273"/>
      <c r="G41" s="274"/>
      <c r="H41" s="14">
        <v>39</v>
      </c>
      <c r="I41" s="103">
        <v>13433603</v>
      </c>
    </row>
    <row r="42" spans="1:11" ht="15" customHeight="1" x14ac:dyDescent="0.2">
      <c r="A42" s="271"/>
      <c r="B42" s="267"/>
      <c r="C42" s="267"/>
      <c r="D42" s="272" t="s">
        <v>114</v>
      </c>
      <c r="E42" s="273"/>
      <c r="F42" s="273"/>
      <c r="G42" s="274"/>
      <c r="H42" s="14">
        <v>40</v>
      </c>
      <c r="I42" s="103">
        <v>1106873</v>
      </c>
    </row>
    <row r="43" spans="1:11" ht="15" customHeight="1" x14ac:dyDescent="0.2">
      <c r="A43" s="271"/>
      <c r="B43" s="275" t="s">
        <v>152</v>
      </c>
      <c r="C43" s="276"/>
      <c r="D43" s="276"/>
      <c r="E43" s="276"/>
      <c r="F43" s="276"/>
      <c r="G43" s="277"/>
      <c r="H43" s="14">
        <v>41</v>
      </c>
      <c r="I43" s="102"/>
    </row>
    <row r="44" spans="1:11" ht="15" customHeight="1" x14ac:dyDescent="0.2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6</v>
      </c>
    </row>
    <row r="45" spans="1:11" ht="15" customHeight="1" x14ac:dyDescent="0.2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11" ht="15" customHeight="1" x14ac:dyDescent="0.2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29</v>
      </c>
    </row>
    <row r="47" spans="1:11" ht="24.75" customHeight="1" x14ac:dyDescent="0.2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69</v>
      </c>
    </row>
    <row r="48" spans="1:11" ht="13.5" customHeight="1" x14ac:dyDescent="0.2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x14ac:dyDescent="0.2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 x14ac:dyDescent="0.2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 x14ac:dyDescent="0.2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8" t="s">
        <v>106</v>
      </c>
      <c r="B55" s="278"/>
      <c r="C55" s="278"/>
      <c r="D55" s="278"/>
      <c r="E55" s="96">
        <v>571</v>
      </c>
      <c r="F55" s="96">
        <v>29</v>
      </c>
      <c r="G55" s="96">
        <v>6</v>
      </c>
      <c r="H55" s="96">
        <v>2</v>
      </c>
      <c r="I55" s="96"/>
    </row>
    <row r="56" spans="1:9" ht="13.5" customHeight="1" x14ac:dyDescent="0.2">
      <c r="A56" s="278" t="s">
        <v>31</v>
      </c>
      <c r="B56" s="278"/>
      <c r="C56" s="278"/>
      <c r="D56" s="278"/>
      <c r="E56" s="96">
        <v>6</v>
      </c>
      <c r="F56" s="96">
        <v>6</v>
      </c>
      <c r="G56" s="96">
        <v>3</v>
      </c>
      <c r="H56" s="96">
        <v>1</v>
      </c>
      <c r="I56" s="96">
        <v>1</v>
      </c>
    </row>
    <row r="57" spans="1:9" ht="13.5" customHeight="1" x14ac:dyDescent="0.2">
      <c r="A57" s="278" t="s">
        <v>107</v>
      </c>
      <c r="B57" s="278"/>
      <c r="C57" s="278"/>
      <c r="D57" s="278"/>
      <c r="E57" s="96">
        <v>198</v>
      </c>
      <c r="F57" s="96">
        <v>396</v>
      </c>
      <c r="G57" s="96">
        <v>24</v>
      </c>
      <c r="H57" s="96">
        <v>8</v>
      </c>
      <c r="I57" s="96">
        <v>3</v>
      </c>
    </row>
    <row r="58" spans="1:9" ht="13.5" customHeight="1" x14ac:dyDescent="0.2">
      <c r="A58" s="203" t="s">
        <v>111</v>
      </c>
      <c r="B58" s="203"/>
      <c r="C58" s="203"/>
      <c r="D58" s="203"/>
      <c r="E58" s="96">
        <v>787</v>
      </c>
      <c r="F58" s="96">
        <v>13</v>
      </c>
      <c r="G58" s="96"/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5.5" x14ac:dyDescent="0.2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x14ac:dyDescent="0.2">
      <c r="A62" s="286" t="s">
        <v>195</v>
      </c>
      <c r="B62" s="287"/>
      <c r="C62" s="287"/>
      <c r="D62" s="287"/>
      <c r="E62" s="288"/>
      <c r="F62" s="117">
        <v>1247</v>
      </c>
      <c r="G62" s="118">
        <v>3152849</v>
      </c>
      <c r="H62" s="113"/>
      <c r="I62" s="113"/>
    </row>
    <row r="63" spans="1:9" x14ac:dyDescent="0.2">
      <c r="A63" s="301" t="s">
        <v>196</v>
      </c>
      <c r="B63" s="306" t="s">
        <v>197</v>
      </c>
      <c r="C63" s="307"/>
      <c r="D63" s="307"/>
      <c r="E63" s="308"/>
      <c r="F63" s="119">
        <v>372</v>
      </c>
      <c r="G63" s="119">
        <v>1757936</v>
      </c>
      <c r="H63" s="114"/>
      <c r="I63" s="115"/>
    </row>
    <row r="64" spans="1:9" x14ac:dyDescent="0.2">
      <c r="A64" s="301"/>
      <c r="B64" s="306" t="s">
        <v>198</v>
      </c>
      <c r="C64" s="307"/>
      <c r="D64" s="307"/>
      <c r="E64" s="308"/>
      <c r="F64" s="119">
        <v>875</v>
      </c>
      <c r="G64" s="119">
        <v>1394913</v>
      </c>
      <c r="H64" s="114"/>
      <c r="I64" s="115"/>
    </row>
    <row r="65" spans="1:9" x14ac:dyDescent="0.2">
      <c r="A65" s="302" t="s">
        <v>199</v>
      </c>
      <c r="B65" s="309" t="s">
        <v>116</v>
      </c>
      <c r="C65" s="310"/>
      <c r="D65" s="310"/>
      <c r="E65" s="311"/>
      <c r="F65" s="120">
        <v>548</v>
      </c>
      <c r="G65" s="120">
        <v>376296</v>
      </c>
      <c r="H65" s="114"/>
      <c r="I65" s="115"/>
    </row>
    <row r="66" spans="1:9" x14ac:dyDescent="0.2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6" firstPageNumber="4" orientation="portrait" useFirstPageNumber="1" r:id="rId1"/>
  <headerFooter alignWithMargins="0">
    <oddFooter>&amp;R&amp;P&amp;C&amp;CФорма № 1-мзс, Підрозділ: Іллінецький районний суд Вінницької області, 
Початок періоду: 01.01.2019, Кінець періоду: 31.12.2019&amp;L0BE79774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3" zoomScaleNormal="100" workbookViewId="0">
      <selection activeCell="D8" sqref="D3:D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259" t="s">
        <v>4</v>
      </c>
      <c r="B2" s="260"/>
      <c r="C2" s="12" t="s">
        <v>38</v>
      </c>
      <c r="D2" s="12" t="s">
        <v>5</v>
      </c>
    </row>
    <row r="3" spans="1:4" ht="27.75" customHeight="1" x14ac:dyDescent="0.2">
      <c r="A3" s="234" t="s">
        <v>182</v>
      </c>
      <c r="B3" s="234"/>
      <c r="C3" s="14">
        <v>1</v>
      </c>
      <c r="D3" s="110">
        <f>IF('розділ 1 '!J46&lt;&gt;0,'розділ 1 '!K46*100/'розділ 1 '!J46,0)</f>
        <v>14.734774066797643</v>
      </c>
    </row>
    <row r="4" spans="1:4" ht="18" customHeight="1" x14ac:dyDescent="0.2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35.042735042735046</v>
      </c>
    </row>
    <row r="5" spans="1:4" ht="18" customHeight="1" x14ac:dyDescent="0.2">
      <c r="A5" s="316"/>
      <c r="B5" s="70" t="s">
        <v>184</v>
      </c>
      <c r="C5" s="14">
        <v>3</v>
      </c>
      <c r="D5" s="110">
        <f>IF('розділ 1 '!J24&lt;&gt;0,'розділ 1 '!K24*100/'розділ 1 '!J24,0)</f>
        <v>20</v>
      </c>
    </row>
    <row r="6" spans="1:4" ht="18" customHeight="1" x14ac:dyDescent="0.2">
      <c r="A6" s="316"/>
      <c r="B6" s="70" t="s">
        <v>185</v>
      </c>
      <c r="C6" s="14">
        <v>4</v>
      </c>
      <c r="D6" s="110">
        <f>IF('розділ 1 '!J40&lt;&gt;0,'розділ 1 '!K40*100/'розділ 1 '!J40,0)</f>
        <v>10.060975609756097</v>
      </c>
    </row>
    <row r="7" spans="1:4" ht="18" customHeight="1" x14ac:dyDescent="0.2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 x14ac:dyDescent="0.2">
      <c r="A8" s="234" t="s">
        <v>187</v>
      </c>
      <c r="B8" s="234"/>
      <c r="C8" s="14">
        <v>6</v>
      </c>
      <c r="D8" s="110">
        <f>IF('розділ 1 '!F46&lt;&gt;0,'розділ 1 '!H46*100/'розділ 1 '!F46,0)</f>
        <v>95.712954333643992</v>
      </c>
    </row>
    <row r="9" spans="1:4" ht="18" customHeight="1" x14ac:dyDescent="0.2">
      <c r="A9" s="234" t="s">
        <v>99</v>
      </c>
      <c r="B9" s="234"/>
      <c r="C9" s="14">
        <v>7</v>
      </c>
      <c r="D9" s="94">
        <f>IF('розділ 3'!I50&lt;&gt;0,'розділ 1 '!H46/'розділ 3'!I50,0)</f>
        <v>2054</v>
      </c>
    </row>
    <row r="10" spans="1:4" ht="25.5" customHeight="1" x14ac:dyDescent="0.2">
      <c r="A10" s="234" t="s">
        <v>109</v>
      </c>
      <c r="B10" s="234"/>
      <c r="C10" s="14">
        <v>8</v>
      </c>
      <c r="D10" s="94">
        <f>IF('розділ 3'!I50&lt;&gt;0,'розділ 1 '!E46/'розділ 3'!I50,0)</f>
        <v>2563</v>
      </c>
    </row>
    <row r="11" spans="1:4" ht="16.5" customHeight="1" x14ac:dyDescent="0.2">
      <c r="A11" s="226" t="s">
        <v>63</v>
      </c>
      <c r="B11" s="228"/>
      <c r="C11" s="14">
        <v>9</v>
      </c>
      <c r="D11" s="94">
        <v>65</v>
      </c>
    </row>
    <row r="12" spans="1:4" ht="16.5" customHeight="1" x14ac:dyDescent="0.2">
      <c r="A12" s="318" t="s">
        <v>106</v>
      </c>
      <c r="B12" s="318"/>
      <c r="C12" s="14">
        <v>10</v>
      </c>
      <c r="D12" s="94">
        <v>21</v>
      </c>
    </row>
    <row r="13" spans="1:4" ht="16.5" customHeight="1" x14ac:dyDescent="0.2">
      <c r="A13" s="318" t="s">
        <v>31</v>
      </c>
      <c r="B13" s="318"/>
      <c r="C13" s="14">
        <v>11</v>
      </c>
      <c r="D13" s="94">
        <v>295</v>
      </c>
    </row>
    <row r="14" spans="1:4" ht="16.5" customHeight="1" x14ac:dyDescent="0.2">
      <c r="A14" s="318" t="s">
        <v>107</v>
      </c>
      <c r="B14" s="318"/>
      <c r="C14" s="14">
        <v>12</v>
      </c>
      <c r="D14" s="94">
        <v>148</v>
      </c>
    </row>
    <row r="15" spans="1:4" ht="16.5" customHeight="1" x14ac:dyDescent="0.2">
      <c r="A15" s="318" t="s">
        <v>111</v>
      </c>
      <c r="B15" s="318"/>
      <c r="C15" s="14">
        <v>13</v>
      </c>
      <c r="D15" s="94">
        <v>29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2" t="s">
        <v>173</v>
      </c>
      <c r="B18" s="312"/>
      <c r="C18" s="313" t="s">
        <v>206</v>
      </c>
      <c r="D18" s="313"/>
    </row>
    <row r="19" spans="1:4" ht="15.75" customHeight="1" x14ac:dyDescent="0.2">
      <c r="A19" s="65"/>
      <c r="B19" s="85" t="s">
        <v>100</v>
      </c>
      <c r="C19" s="319" t="s">
        <v>101</v>
      </c>
      <c r="D19" s="319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4" t="s">
        <v>207</v>
      </c>
      <c r="D21" s="314"/>
    </row>
    <row r="22" spans="1:4" ht="15.75" customHeight="1" x14ac:dyDescent="0.2">
      <c r="A22" s="67"/>
      <c r="B22" s="85" t="s">
        <v>100</v>
      </c>
      <c r="C22" s="319" t="s">
        <v>101</v>
      </c>
      <c r="D22" s="319"/>
    </row>
    <row r="23" spans="1:4" x14ac:dyDescent="0.2">
      <c r="A23" s="68" t="s">
        <v>102</v>
      </c>
      <c r="B23" s="88"/>
      <c r="C23" s="320"/>
      <c r="D23" s="320"/>
    </row>
    <row r="24" spans="1:4" x14ac:dyDescent="0.2">
      <c r="A24" s="69" t="s">
        <v>103</v>
      </c>
      <c r="B24" s="88"/>
      <c r="C24" s="307"/>
      <c r="D24" s="307"/>
    </row>
    <row r="25" spans="1:4" x14ac:dyDescent="0.2">
      <c r="A25" s="68" t="s">
        <v>104</v>
      </c>
      <c r="B25" s="89"/>
      <c r="C25" s="307"/>
      <c r="D25" s="307"/>
    </row>
    <row r="26" spans="1:4" ht="15.75" customHeight="1" x14ac:dyDescent="0.2"/>
    <row r="27" spans="1:4" ht="12.75" customHeight="1" x14ac:dyDescent="0.2">
      <c r="C27" s="317" t="s">
        <v>208</v>
      </c>
      <c r="D27" s="317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Іллінецький районний суд Вінницької області, 
Початок періоду: 01.01.2019, Кінець періоду: 31.12.2019&amp;L0BE79774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2020-04-13T11:42:38Z</cp:lastPrinted>
  <dcterms:created xsi:type="dcterms:W3CDTF">2004-04-20T14:33:35Z</dcterms:created>
  <dcterms:modified xsi:type="dcterms:W3CDTF">2020-04-14T07:45:50Z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0BE79774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