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<sst xmlns="http://schemas.openxmlformats.org/spreadsheetml/2006/main" count="267" uniqueCount="200">
  <si>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</si>
  <si>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</si>
  <si>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</si>
  <si>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</si>
  <si>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</si>
  <si>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</si>
  <si>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</si>
  <si>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</si>
  <si>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</si>
  <si>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</si>
  <si>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</si>
  <si>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</si>
  <si>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</si>
  <si>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</si>
  <si>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</si>
  <si>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</si>
  <si>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</si>
  <si>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</si>
  <si>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</si>
  <si>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</si>
  <si>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</si>
  <si>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</si>
  <si>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</si>
  <si>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</si>
  <si>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</si>
  <si>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</si>
  <si>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</si>
  <si>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</si>
  <si>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</si>
  <si>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</si>
  <si>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</si>
  <si>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</si>
  <si>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</si>
  <si>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</si>
  <si>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</si>
  <si>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</si>
  <si>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</si>
  <si>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</si>
  <si>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</si>
  <si>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</si>
  <si>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</si>
  <si>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</si>
  <si>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</si>
  <si>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</si>
  <si>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</si>
  <si>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</si>
  <si>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</si>
  <si>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</si>
  <si>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</si>
  <si>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</si>
  <si>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</si>
  <si>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</si>
  <si>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</si>
  <si>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</si>
  <si>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</si>
  <si>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</si>
  <si>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</si>
  <si>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</si>
  <si>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</si>
  <si>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</si>
  <si>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</si>
  <si>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</si>
  <si>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</si>
  <si>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</si>
  <si>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</si>
  <si>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</si>
  <si>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</si>
  <si>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</si>
  <si>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</si>
  <si>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</si>
  <si>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</si>
  <si>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</si>
  <si>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</si>
  <si>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</si>
  <si>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</si>
  <si>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</si>
  <si>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</si>
  <si>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</si>
  <si>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</si>
  <si>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</si>
  <si>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</si>
  <si>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</si>
  <si>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</si>
  <si>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</si>
  <si>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</si>
  <si>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</si>
  <si>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</si>
  <si>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</si>
  <si>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</si>
  <si>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</si>
  <si>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</si>
  <si>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</si>
  <si>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</si>
  <si>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</si>
  <si>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</si>
  <si>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</si>
  <si>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</si>
  <si>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</si>
  <si>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</si>
  <si>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</si>
  <si>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</si>
  <si>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</si>
  <si>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</si>
  <si>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</si>
  <si>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</si>
  <si>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</si>
  <si>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</si>
  <si>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</si>
  <si>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</si>
  <si>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</si>
  <si>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</si>
  <si>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</si>
  <si>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</si>
  <si>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</si>
  <si>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</si>
  <si>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</si>
  <si>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</si>
  <si>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</si>
  <si>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</si>
  <si>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</si>
  <si>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</si>
  <si>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</si>
  <si>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</si>
  <si>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</si>
  <si>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</si>
  <si>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</si>
  <si>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</si>
  <si>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</si>
  <si>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</si>
  <si>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</si>
  <si>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</si>
  <si>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</si>
  <si>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</si>
  <si>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</si>
  <si>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</si>
  <si>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</si>
  <si>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</si>
  <si>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</si>
  <si>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</si>
  <si>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</si>
  <si>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</si>
  <si>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</si>
  <si>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</si>
  <si>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</si>
  <si>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</si>
  <si>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</si>
  <si>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</si>
  <si>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</si>
  <si>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</si>
  <si>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</si>
  <si>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</si>
  <si>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</si>
  <si>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</si>
  <si>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</si>
  <si>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</si>
  <si>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</si>
  <si>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</si>
  <si>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</si>
  <si>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</si>
  <si>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</si>
  <si>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</si>
  <si>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</si>
  <si>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</si>
  <si>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</si>
  <si>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</si>
  <si>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</si>
  <si>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</si>
  <si>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</si>
  <si>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</si>
  <si>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</si>
  <si>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</si>
  <si>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</si>
  <si>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</si>
  <si>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</si>
  <si>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</si>
  <si>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</si>
  <si>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</si>
  <si>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</si>
  <si>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</si>
  <si>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</si>
  <si>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</si>
  <si>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</si>
  <si>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</si>
  <si>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</si>
  <si>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</si>
  <si>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</si>
  <si>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</si>
  <si>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</si>
  <si>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</si>
  <si>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</si>
  <si>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</si>
  <si>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Іллінецький районний суд Вінницької області</t>
  </si>
  <si>
    <t>22700.м. Іллінці.вул. Європейська 28</t>
  </si>
  <si>
    <t>Доручення судів України / іноземних судів</t>
  </si>
  <si>
    <t xml:space="preserve">Розглянуто справ судом присяжних </t>
  </si>
  <si>
    <t>М.В. Шелюховський</t>
  </si>
  <si>
    <t>О.І. Танасіенко</t>
  </si>
  <si>
    <t>(04345) 2-14-38</t>
  </si>
  <si>
    <t>inbox@il.vn.court.gov.ua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</si>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</sst>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&amp;L9AD6CD69&amp;C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110</v>
      </c>
      <c r="F6" s="90">
        <v>94</v>
      </c>
      <c r="G6" s="90">
        <v>3</v>
      </c>
      <c r="H6" s="90">
        <v>71</v>
      </c>
      <c r="I6" s="90" t="s">
        <v>183</v>
      </c>
      <c r="J6" s="90">
        <v>39</v>
      </c>
      <c r="K6" s="91">
        <v>2</v>
      </c>
      <c r="L6" s="101">
        <f>E6-F6</f>
        <v>16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371</v>
      </c>
      <c r="F7" s="90">
        <v>370</v>
      </c>
      <c r="G7" s="90">
        <v>1</v>
      </c>
      <c r="H7" s="90">
        <v>370</v>
      </c>
      <c r="I7" s="90">
        <v>327</v>
      </c>
      <c r="J7" s="90">
        <v>1</v>
      </c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80</v>
      </c>
      <c r="F9" s="90">
        <v>72</v>
      </c>
      <c r="G9" s="90">
        <v>1</v>
      </c>
      <c r="H9" s="90">
        <v>78</v>
      </c>
      <c r="I9" s="90">
        <v>57</v>
      </c>
      <c r="J9" s="90">
        <v>2</v>
      </c>
      <c r="K9" s="91"/>
      <c r="L9" s="101">
        <f>E9-F9</f>
        <v>8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3</v>
      </c>
      <c r="F12" s="90">
        <v>1</v>
      </c>
      <c r="G12" s="90">
        <v>1</v>
      </c>
      <c r="H12" s="90">
        <v>1</v>
      </c>
      <c r="I12" s="90">
        <v>1</v>
      </c>
      <c r="J12" s="90">
        <v>2</v>
      </c>
      <c r="K12" s="91">
        <v>1</v>
      </c>
      <c r="L12" s="101">
        <f>E12-F12</f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564</v>
      </c>
      <c r="F14" s="105">
        <f>SUM(F6:F13)</f>
        <v>537</v>
      </c>
      <c r="G14" s="105">
        <f>SUM(G6:G13)</f>
        <v>6</v>
      </c>
      <c r="H14" s="105">
        <f>SUM(H6:H13)</f>
        <v>520</v>
      </c>
      <c r="I14" s="105">
        <f>SUM(I6:I13)</f>
        <v>385</v>
      </c>
      <c r="J14" s="105">
        <f>SUM(J6:J13)</f>
        <v>44</v>
      </c>
      <c r="K14" s="105">
        <f>SUM(K6:K13)</f>
        <v>3</v>
      </c>
      <c r="L14" s="101">
        <f>E14-F14</f>
        <v>27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28</v>
      </c>
      <c r="F15" s="92">
        <v>27</v>
      </c>
      <c r="G15" s="92"/>
      <c r="H15" s="92">
        <v>22</v>
      </c>
      <c r="I15" s="92">
        <v>15</v>
      </c>
      <c r="J15" s="92">
        <v>6</v>
      </c>
      <c r="K15" s="91">
        <v>1</v>
      </c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22</v>
      </c>
      <c r="F16" s="92">
        <v>15</v>
      </c>
      <c r="G16" s="92"/>
      <c r="H16" s="92">
        <v>21</v>
      </c>
      <c r="I16" s="92">
        <v>10</v>
      </c>
      <c r="J16" s="92">
        <v>1</v>
      </c>
      <c r="K16" s="91">
        <v>1</v>
      </c>
      <c r="L16" s="101">
        <f>E16-F16</f>
        <v>7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>
        <v>1</v>
      </c>
      <c r="I17" s="92">
        <v>1</v>
      </c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36</v>
      </c>
      <c r="F22" s="91">
        <v>28</v>
      </c>
      <c r="G22" s="91"/>
      <c r="H22" s="91">
        <v>29</v>
      </c>
      <c r="I22" s="91">
        <v>11</v>
      </c>
      <c r="J22" s="91">
        <v>7</v>
      </c>
      <c r="K22" s="91">
        <v>2</v>
      </c>
      <c r="L22" s="101">
        <f>E22-F22</f>
        <v>8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11</v>
      </c>
      <c r="F23" s="91">
        <v>11</v>
      </c>
      <c r="G23" s="91"/>
      <c r="H23" s="91">
        <v>11</v>
      </c>
      <c r="I23" s="91">
        <v>8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</v>
      </c>
      <c r="F24" s="91"/>
      <c r="G24" s="91"/>
      <c r="H24" s="91">
        <v>1</v>
      </c>
      <c r="I24" s="91"/>
      <c r="J24" s="91">
        <v>1</v>
      </c>
      <c r="K24" s="91">
        <v>1</v>
      </c>
      <c r="L24" s="101">
        <f>E24-F24</f>
        <v>2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854</v>
      </c>
      <c r="F25" s="91">
        <v>837</v>
      </c>
      <c r="G25" s="91">
        <v>4</v>
      </c>
      <c r="H25" s="91">
        <v>830</v>
      </c>
      <c r="I25" s="91">
        <v>799</v>
      </c>
      <c r="J25" s="91">
        <v>24</v>
      </c>
      <c r="K25" s="91"/>
      <c r="L25" s="101">
        <f>E25-F25</f>
        <v>17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1056</v>
      </c>
      <c r="F26" s="91">
        <v>814</v>
      </c>
      <c r="G26" s="91">
        <v>9</v>
      </c>
      <c r="H26" s="91">
        <v>854</v>
      </c>
      <c r="I26" s="91">
        <v>748</v>
      </c>
      <c r="J26" s="91">
        <v>202</v>
      </c>
      <c r="K26" s="91">
        <v>22</v>
      </c>
      <c r="L26" s="101">
        <f>E26-F26</f>
        <v>242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62</v>
      </c>
      <c r="F27" s="91">
        <v>62</v>
      </c>
      <c r="G27" s="91"/>
      <c r="H27" s="91">
        <v>62</v>
      </c>
      <c r="I27" s="91">
        <v>57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61</v>
      </c>
      <c r="F28" s="91">
        <v>57</v>
      </c>
      <c r="G28" s="91"/>
      <c r="H28" s="91">
        <v>53</v>
      </c>
      <c r="I28" s="91">
        <v>50</v>
      </c>
      <c r="J28" s="91">
        <v>8</v>
      </c>
      <c r="K28" s="91"/>
      <c r="L28" s="101">
        <f>E28-F28</f>
        <v>4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10</v>
      </c>
      <c r="F29" s="91">
        <v>9</v>
      </c>
      <c r="G29" s="91">
        <v>1</v>
      </c>
      <c r="H29" s="91">
        <v>7</v>
      </c>
      <c r="I29" s="91">
        <v>3</v>
      </c>
      <c r="J29" s="91">
        <v>3</v>
      </c>
      <c r="K29" s="91">
        <v>1</v>
      </c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4</v>
      </c>
      <c r="F30" s="91">
        <v>1</v>
      </c>
      <c r="G30" s="91"/>
      <c r="H30" s="91">
        <v>4</v>
      </c>
      <c r="I30" s="91"/>
      <c r="J30" s="91"/>
      <c r="K30" s="91"/>
      <c r="L30" s="101">
        <f>E30-F30</f>
        <v>3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</v>
      </c>
      <c r="F32" s="91">
        <v>3</v>
      </c>
      <c r="G32" s="91"/>
      <c r="H32" s="91">
        <v>3</v>
      </c>
      <c r="I32" s="91">
        <v>1</v>
      </c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20</v>
      </c>
      <c r="F33" s="91">
        <v>20</v>
      </c>
      <c r="G33" s="91"/>
      <c r="H33" s="91">
        <v>18</v>
      </c>
      <c r="I33" s="91">
        <v>12</v>
      </c>
      <c r="J33" s="91">
        <v>2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1229</v>
      </c>
      <c r="F37" s="91">
        <v>974</v>
      </c>
      <c r="G37" s="91">
        <v>10</v>
      </c>
      <c r="H37" s="91">
        <v>989</v>
      </c>
      <c r="I37" s="91">
        <v>823</v>
      </c>
      <c r="J37" s="91">
        <v>240</v>
      </c>
      <c r="K37" s="91">
        <v>24</v>
      </c>
      <c r="L37" s="101">
        <f>E37-F37</f>
        <v>255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620</v>
      </c>
      <c r="F38" s="91">
        <v>600</v>
      </c>
      <c r="G38" s="91"/>
      <c r="H38" s="91">
        <v>612</v>
      </c>
      <c r="I38" s="91" t="s">
        <v>183</v>
      </c>
      <c r="J38" s="91">
        <v>8</v>
      </c>
      <c r="K38" s="91"/>
      <c r="L38" s="101">
        <f>E38-F38</f>
        <v>20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>
        <v>2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58</v>
      </c>
      <c r="F40" s="91">
        <v>56</v>
      </c>
      <c r="G40" s="91"/>
      <c r="H40" s="91">
        <v>57</v>
      </c>
      <c r="I40" s="91">
        <v>39</v>
      </c>
      <c r="J40" s="91">
        <v>1</v>
      </c>
      <c r="K40" s="91"/>
      <c r="L40" s="101">
        <f>E40-F40</f>
        <v>2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678</v>
      </c>
      <c r="F41" s="91">
        <f aca="true" t="shared" si="0" ref="F41:K41">F38+F40</f>
        <v>656</v>
      </c>
      <c r="G41" s="91">
        <f t="shared" si="0"/>
        <v>0</v>
      </c>
      <c r="H41" s="91">
        <f t="shared" si="0"/>
        <v>669</v>
      </c>
      <c r="I41" s="91">
        <f>I40</f>
        <v>39</v>
      </c>
      <c r="J41" s="91">
        <f t="shared" si="0"/>
        <v>9</v>
      </c>
      <c r="K41" s="91">
        <f t="shared" si="0"/>
        <v>0</v>
      </c>
      <c r="L41" s="101">
        <f>E41-F41</f>
        <v>22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2507</v>
      </c>
      <c r="F42" s="91">
        <f aca="true" t="shared" si="1" ref="F42:K42">F14+F22+F37+F41</f>
        <v>2195</v>
      </c>
      <c r="G42" s="91">
        <f t="shared" si="1"/>
        <v>16</v>
      </c>
      <c r="H42" s="91">
        <f t="shared" si="1"/>
        <v>2207</v>
      </c>
      <c r="I42" s="91">
        <f t="shared" si="1"/>
        <v>1258</v>
      </c>
      <c r="J42" s="91">
        <f t="shared" si="1"/>
        <v>300</v>
      </c>
      <c r="K42" s="91">
        <f t="shared" si="1"/>
        <v>29</v>
      </c>
      <c r="L42" s="101">
        <f>E42-F42</f>
        <v>312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&amp;L9AD6CD69&amp;CФорма № 1-мзс, Підрозділ: Іллінецький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6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9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48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24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55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/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64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19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4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&amp;L9AD6CD69&amp;CФорма № 1-мзс, Підрозділ: Іллінецький районний суд Вінницької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72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50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20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121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12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20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8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35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640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9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174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1025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204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2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9970671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5188802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3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19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79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825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4845550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300603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483</v>
      </c>
      <c r="F58" s="96">
        <v>33</v>
      </c>
      <c r="G58" s="96">
        <v>2</v>
      </c>
      <c r="H58" s="96">
        <v>1</v>
      </c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20</v>
      </c>
      <c r="F59" s="96">
        <v>8</v>
      </c>
      <c r="G59" s="96"/>
      <c r="H59" s="96"/>
      <c r="I59" s="96">
        <v>1</v>
      </c>
    </row>
    <row r="60" spans="1:9" ht="13.5" customHeight="1">
      <c r="A60" s="265" t="s">
        <v>114</v>
      </c>
      <c r="B60" s="265"/>
      <c r="C60" s="265"/>
      <c r="D60" s="265"/>
      <c r="E60" s="96">
        <v>628</v>
      </c>
      <c r="F60" s="96">
        <v>343</v>
      </c>
      <c r="G60" s="96">
        <v>16</v>
      </c>
      <c r="H60" s="96">
        <v>1</v>
      </c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666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&amp;L9AD6CD69&amp;CФорма № 1-мзс, Підрозділ: Іллінецький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0.09666666666666666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0.06818181818181818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0.2857142857142857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1.0054669703872436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1103.5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1253.5</v>
      </c>
    </row>
    <row r="11" spans="1:4" ht="16.5" customHeight="1">
      <c r="A11" s="189" t="s">
        <v>68</v>
      </c>
      <c r="B11" s="191"/>
      <c r="C11" s="14">
        <v>9</v>
      </c>
      <c r="D11" s="94">
        <v>49</v>
      </c>
    </row>
    <row r="12" spans="1:4" ht="16.5" customHeight="1">
      <c r="A12" s="294" t="s">
        <v>113</v>
      </c>
      <c r="B12" s="294"/>
      <c r="C12" s="14">
        <v>10</v>
      </c>
      <c r="D12" s="94">
        <v>26</v>
      </c>
    </row>
    <row r="13" spans="1:4" ht="16.5" customHeight="1">
      <c r="A13" s="294" t="s">
        <v>33</v>
      </c>
      <c r="B13" s="294"/>
      <c r="C13" s="14">
        <v>11</v>
      </c>
      <c r="D13" s="94">
        <v>152</v>
      </c>
    </row>
    <row r="14" spans="1:4" ht="16.5" customHeight="1">
      <c r="A14" s="294" t="s">
        <v>114</v>
      </c>
      <c r="B14" s="294"/>
      <c r="C14" s="14">
        <v>12</v>
      </c>
      <c r="D14" s="94">
        <v>84</v>
      </c>
    </row>
    <row r="15" spans="1:4" ht="16.5" customHeight="1">
      <c r="A15" s="294" t="s">
        <v>118</v>
      </c>
      <c r="B15" s="294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&amp;L9AD6CD69&amp;CФорма № 1-мзс, Підрозділ: Іллінецький районний суд Вінницької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2017-03-20T11:40:40Z</cp:lastPrinted>
  <dcterms:created xsi:type="dcterms:W3CDTF">2004-04-20T14:33:35Z</dcterms:created>
  <dcterms:modified xsi:type="dcterms:W3CDTF">2018-01-05T15:53:44Z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9AD6CD69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